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icho\Documents\Finances\"/>
    </mc:Choice>
  </mc:AlternateContent>
  <xr:revisionPtr revIDLastSave="0" documentId="13_ncr:1_{1502C78A-2FDF-4BA2-AFBE-8245133BF354}" xr6:coauthVersionLast="46" xr6:coauthVersionMax="46" xr10:uidLastSave="{00000000-0000-0000-0000-000000000000}"/>
  <bookViews>
    <workbookView xWindow="-120" yWindow="-120" windowWidth="29040" windowHeight="17640" tabRatio="761" activeTab="2" xr2:uid="{00000000-000D-0000-FFFF-FFFF00000000}"/>
  </bookViews>
  <sheets>
    <sheet name="Checkings Register" sheetId="22" r:id="rId1"/>
    <sheet name="Savings Register" sheetId="23" r:id="rId2"/>
    <sheet name="YTD" sheetId="30" r:id="rId3"/>
  </sheets>
  <externalReferences>
    <externalReference r:id="rId4"/>
  </externalReferences>
  <definedNames>
    <definedName name="_xlnm._FilterDatabase" localSheetId="0" hidden="1">'Checkings Register'!$B$3:$G$670</definedName>
    <definedName name="_xlnm._FilterDatabase" localSheetId="1" hidden="1">'Savings Register'!$B$3:$F$50</definedName>
    <definedName name="categoryList">[1]Settings!$A$2:INDEX([1]Settings!$A:$A,MATCH("zzz",[1]Settings!$A:$A))</definedName>
    <definedName name="ColumnTitle1" localSheetId="1">#REF!</definedName>
    <definedName name="ColumnTitle1">CheckRegister4[[#Headers],[Category]]</definedName>
    <definedName name="dateList">[1]Settings!$E$2:INDEX([1]Settings!$E:$E,MATCH(9E+99,[1]Settings!$E:$E))</definedName>
    <definedName name="numList">[1]Settings!$G$2:INDEX([1]Settings!$G:$G,MATCH("zzz",[1]Settings!$G:$G))</definedName>
    <definedName name="payeeList">[1]Settings!$C$2:INDEX([1]Settings!$C:$C,MATCH("zzz",[1]Settings!$C:$C))</definedName>
    <definedName name="_xlnm.Print_Titles" localSheetId="0">'Checkings Register'!$3:$3</definedName>
    <definedName name="_xlnm.Print_Titles" localSheetId="1">'Savings Register'!$2:$2</definedName>
    <definedName name="reconcileList">[1]Settings!$I$2:INDEX([1]Settings!$I:$I,MATCH("zzz",[1]Settings!$I:$I))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30" l="1"/>
  <c r="N32" i="30"/>
  <c r="M32" i="30"/>
  <c r="L32" i="30"/>
  <c r="K32" i="30"/>
  <c r="J32" i="30"/>
  <c r="I32" i="30"/>
  <c r="H32" i="30"/>
  <c r="G32" i="30"/>
  <c r="F32" i="30"/>
  <c r="E32" i="30"/>
  <c r="D32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P41" i="30" s="1"/>
  <c r="O40" i="30"/>
  <c r="N40" i="30"/>
  <c r="M40" i="30"/>
  <c r="L40" i="30"/>
  <c r="K40" i="30"/>
  <c r="J40" i="30"/>
  <c r="I40" i="30"/>
  <c r="H40" i="30"/>
  <c r="G40" i="30"/>
  <c r="F40" i="30"/>
  <c r="E40" i="30"/>
  <c r="D40" i="30"/>
  <c r="P40" i="30" s="1"/>
  <c r="O39" i="30"/>
  <c r="N39" i="30"/>
  <c r="M39" i="30"/>
  <c r="L39" i="30"/>
  <c r="K39" i="30"/>
  <c r="J39" i="30"/>
  <c r="I39" i="30"/>
  <c r="H39" i="30"/>
  <c r="G39" i="30"/>
  <c r="F39" i="30"/>
  <c r="E39" i="30"/>
  <c r="D39" i="30"/>
  <c r="Q39" i="30" s="1"/>
  <c r="O38" i="30"/>
  <c r="N38" i="30"/>
  <c r="M38" i="30"/>
  <c r="L38" i="30"/>
  <c r="K38" i="30"/>
  <c r="J38" i="30"/>
  <c r="I38" i="30"/>
  <c r="H38" i="30"/>
  <c r="G38" i="30"/>
  <c r="F38" i="30"/>
  <c r="E38" i="30"/>
  <c r="D38" i="30"/>
  <c r="Q38" i="30" s="1"/>
  <c r="O37" i="30"/>
  <c r="N37" i="30"/>
  <c r="M37" i="30"/>
  <c r="L37" i="30"/>
  <c r="K37" i="30"/>
  <c r="J37" i="30"/>
  <c r="I37" i="30"/>
  <c r="H37" i="30"/>
  <c r="G37" i="30"/>
  <c r="F37" i="30"/>
  <c r="E37" i="30"/>
  <c r="D37" i="30"/>
  <c r="Q37" i="30" s="1"/>
  <c r="O36" i="30"/>
  <c r="N36" i="30"/>
  <c r="M36" i="30"/>
  <c r="L36" i="30"/>
  <c r="K36" i="30"/>
  <c r="J36" i="30"/>
  <c r="I36" i="30"/>
  <c r="H36" i="30"/>
  <c r="G36" i="30"/>
  <c r="F36" i="30"/>
  <c r="E36" i="30"/>
  <c r="D36" i="30"/>
  <c r="Q36" i="30" s="1"/>
  <c r="O35" i="30"/>
  <c r="N35" i="30"/>
  <c r="M35" i="30"/>
  <c r="L35" i="30"/>
  <c r="K35" i="30"/>
  <c r="J35" i="30"/>
  <c r="I35" i="30"/>
  <c r="H35" i="30"/>
  <c r="G35" i="30"/>
  <c r="F35" i="30"/>
  <c r="E35" i="30"/>
  <c r="D35" i="30"/>
  <c r="Q35" i="30" s="1"/>
  <c r="O34" i="30"/>
  <c r="N34" i="30"/>
  <c r="M34" i="30"/>
  <c r="L34" i="30"/>
  <c r="K34" i="30"/>
  <c r="J34" i="30"/>
  <c r="I34" i="30"/>
  <c r="H34" i="30"/>
  <c r="G34" i="30"/>
  <c r="F34" i="30"/>
  <c r="E34" i="30"/>
  <c r="D34" i="30"/>
  <c r="Q34" i="30" s="1"/>
  <c r="O33" i="30"/>
  <c r="N33" i="30"/>
  <c r="M33" i="30"/>
  <c r="L33" i="30"/>
  <c r="K33" i="30"/>
  <c r="J33" i="30"/>
  <c r="I33" i="30"/>
  <c r="H33" i="30"/>
  <c r="G33" i="30"/>
  <c r="F33" i="30"/>
  <c r="E33" i="30"/>
  <c r="D33" i="30"/>
  <c r="Q33" i="30" s="1"/>
  <c r="D11" i="30"/>
  <c r="D13" i="30"/>
  <c r="D12" i="30"/>
  <c r="D10" i="30"/>
  <c r="D9" i="30"/>
  <c r="B45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39" i="30"/>
  <c r="C38" i="30"/>
  <c r="C37" i="30"/>
  <c r="C36" i="30"/>
  <c r="C35" i="30"/>
  <c r="C34" i="30"/>
  <c r="C33" i="30"/>
  <c r="C32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H30" i="30"/>
  <c r="G30" i="30"/>
  <c r="F30" i="30"/>
  <c r="E30" i="30"/>
  <c r="D30" i="30"/>
  <c r="C30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69" i="30" s="1"/>
  <c r="O13" i="30"/>
  <c r="N13" i="30"/>
  <c r="M13" i="30"/>
  <c r="L13" i="30"/>
  <c r="K13" i="30"/>
  <c r="J13" i="30"/>
  <c r="I13" i="30"/>
  <c r="H13" i="30"/>
  <c r="G13" i="30"/>
  <c r="F13" i="30"/>
  <c r="E13" i="30"/>
  <c r="C13" i="30"/>
  <c r="C45" i="30" s="1"/>
  <c r="O30" i="30"/>
  <c r="N30" i="30"/>
  <c r="M30" i="30"/>
  <c r="L30" i="30"/>
  <c r="K30" i="30"/>
  <c r="J30" i="30"/>
  <c r="I30" i="30"/>
  <c r="O12" i="30"/>
  <c r="N12" i="30"/>
  <c r="M12" i="30"/>
  <c r="L12" i="30"/>
  <c r="K12" i="30"/>
  <c r="J12" i="30"/>
  <c r="I12" i="30"/>
  <c r="H12" i="30"/>
  <c r="G12" i="30"/>
  <c r="F12" i="30"/>
  <c r="E12" i="30"/>
  <c r="O11" i="30"/>
  <c r="N11" i="30"/>
  <c r="M11" i="30"/>
  <c r="L11" i="30"/>
  <c r="K11" i="30"/>
  <c r="J11" i="30"/>
  <c r="I11" i="30"/>
  <c r="H11" i="30"/>
  <c r="G11" i="30"/>
  <c r="F11" i="30"/>
  <c r="E11" i="30"/>
  <c r="O10" i="30"/>
  <c r="N10" i="30"/>
  <c r="M10" i="30"/>
  <c r="L10" i="30"/>
  <c r="K10" i="30"/>
  <c r="J10" i="30"/>
  <c r="I10" i="30"/>
  <c r="H10" i="30"/>
  <c r="G10" i="30"/>
  <c r="F10" i="30"/>
  <c r="E10" i="30"/>
  <c r="O9" i="30"/>
  <c r="N9" i="30"/>
  <c r="M9" i="30"/>
  <c r="L9" i="30"/>
  <c r="K9" i="30"/>
  <c r="J9" i="30"/>
  <c r="I9" i="30"/>
  <c r="H9" i="30"/>
  <c r="G9" i="30"/>
  <c r="F9" i="30"/>
  <c r="E9" i="30"/>
  <c r="E14" i="30"/>
  <c r="F14" i="30"/>
  <c r="G14" i="30"/>
  <c r="H14" i="30"/>
  <c r="I14" i="30"/>
  <c r="J14" i="30"/>
  <c r="K14" i="30"/>
  <c r="L14" i="30"/>
  <c r="M14" i="30"/>
  <c r="N14" i="30"/>
  <c r="O14" i="30"/>
  <c r="E15" i="30"/>
  <c r="F15" i="30"/>
  <c r="G15" i="30"/>
  <c r="H15" i="30"/>
  <c r="I15" i="30"/>
  <c r="J15" i="30"/>
  <c r="K15" i="30"/>
  <c r="L15" i="30"/>
  <c r="M15" i="30"/>
  <c r="N15" i="30"/>
  <c r="O15" i="30"/>
  <c r="E16" i="30"/>
  <c r="F16" i="30"/>
  <c r="G16" i="30"/>
  <c r="H16" i="30"/>
  <c r="I16" i="30"/>
  <c r="J16" i="30"/>
  <c r="K16" i="30"/>
  <c r="L16" i="30"/>
  <c r="M16" i="30"/>
  <c r="N16" i="30"/>
  <c r="O16" i="30"/>
  <c r="E17" i="30"/>
  <c r="F17" i="30"/>
  <c r="G17" i="30"/>
  <c r="H17" i="30"/>
  <c r="I17" i="30"/>
  <c r="J17" i="30"/>
  <c r="K17" i="30"/>
  <c r="L17" i="30"/>
  <c r="M17" i="30"/>
  <c r="N17" i="30"/>
  <c r="O17" i="30"/>
  <c r="E18" i="30"/>
  <c r="F18" i="30"/>
  <c r="G18" i="30"/>
  <c r="H18" i="30"/>
  <c r="I18" i="30"/>
  <c r="J18" i="30"/>
  <c r="K18" i="30"/>
  <c r="L18" i="30"/>
  <c r="M18" i="30"/>
  <c r="N18" i="30"/>
  <c r="O18" i="30"/>
  <c r="E19" i="30"/>
  <c r="F19" i="30"/>
  <c r="G19" i="30"/>
  <c r="H19" i="30"/>
  <c r="I19" i="30"/>
  <c r="J19" i="30"/>
  <c r="K19" i="30"/>
  <c r="L19" i="30"/>
  <c r="M19" i="30"/>
  <c r="N19" i="30"/>
  <c r="O19" i="30"/>
  <c r="B46" i="30"/>
  <c r="C40" i="30"/>
  <c r="C41" i="30"/>
  <c r="C9" i="30"/>
  <c r="C10" i="30"/>
  <c r="C11" i="30"/>
  <c r="C12" i="30"/>
  <c r="D52" i="30"/>
  <c r="E52" i="30"/>
  <c r="F52" i="30"/>
  <c r="G52" i="30"/>
  <c r="H52" i="30"/>
  <c r="I52" i="30"/>
  <c r="J52" i="30"/>
  <c r="K52" i="30"/>
  <c r="L52" i="30"/>
  <c r="M52" i="30"/>
  <c r="N52" i="30"/>
  <c r="O52" i="30"/>
  <c r="C50" i="30"/>
  <c r="C51" i="30"/>
  <c r="P51" i="30"/>
  <c r="Q51" i="30"/>
  <c r="B52" i="30"/>
  <c r="C52" i="30" s="1"/>
  <c r="P32" i="30" l="1"/>
  <c r="P34" i="30"/>
  <c r="P38" i="30"/>
  <c r="P35" i="30"/>
  <c r="P39" i="30"/>
  <c r="P36" i="30"/>
  <c r="Q41" i="30"/>
  <c r="Q32" i="30"/>
  <c r="Q40" i="30"/>
  <c r="P33" i="30"/>
  <c r="P37" i="30"/>
  <c r="P31" i="30"/>
  <c r="Q43" i="30"/>
  <c r="Q31" i="30"/>
  <c r="P23" i="30"/>
  <c r="Q13" i="30"/>
  <c r="Q30" i="30"/>
  <c r="Q23" i="30"/>
  <c r="P43" i="30"/>
  <c r="P30" i="30"/>
  <c r="P13" i="30"/>
  <c r="P11" i="30"/>
  <c r="P12" i="30"/>
  <c r="Q10" i="30"/>
  <c r="Q9" i="30"/>
  <c r="P10" i="30"/>
  <c r="Q12" i="30"/>
  <c r="Q11" i="30"/>
  <c r="P9" i="30"/>
  <c r="B63" i="30"/>
  <c r="P50" i="30"/>
  <c r="P52" i="30" s="1"/>
  <c r="Q52" i="30"/>
  <c r="Q50" i="30"/>
  <c r="G25" i="30"/>
  <c r="I42" i="30"/>
  <c r="O26" i="30" l="1"/>
  <c r="N26" i="30"/>
  <c r="M26" i="30"/>
  <c r="L26" i="30"/>
  <c r="K26" i="30"/>
  <c r="J26" i="30"/>
  <c r="I26" i="30"/>
  <c r="H26" i="30"/>
  <c r="G26" i="30"/>
  <c r="F26" i="30"/>
  <c r="E26" i="30"/>
  <c r="D26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C29" i="30"/>
  <c r="C28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65" i="30" s="1"/>
  <c r="C18" i="30"/>
  <c r="D17" i="30"/>
  <c r="C17" i="30"/>
  <c r="D16" i="30"/>
  <c r="C16" i="30"/>
  <c r="D14" i="30"/>
  <c r="C14" i="30"/>
  <c r="C26" i="30"/>
  <c r="O25" i="30"/>
  <c r="N25" i="30"/>
  <c r="M25" i="30"/>
  <c r="L25" i="30"/>
  <c r="K25" i="30"/>
  <c r="J25" i="30"/>
  <c r="I25" i="30"/>
  <c r="H25" i="30"/>
  <c r="F25" i="30"/>
  <c r="E25" i="30"/>
  <c r="D25" i="30"/>
  <c r="C25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C22" i="30"/>
  <c r="B64" i="30" s="1"/>
  <c r="B70" i="30" s="1"/>
  <c r="C63" i="30" s="1"/>
  <c r="C21" i="30"/>
  <c r="C20" i="30"/>
  <c r="C19" i="30"/>
  <c r="C15" i="30"/>
  <c r="C8" i="30"/>
  <c r="C6" i="30"/>
  <c r="C5" i="30"/>
  <c r="C4" i="30"/>
  <c r="C46" i="30" l="1"/>
  <c r="B66" i="30"/>
  <c r="B68" i="30"/>
  <c r="P7" i="30"/>
  <c r="Q26" i="30"/>
  <c r="Q7" i="30"/>
  <c r="Q25" i="30"/>
  <c r="Q14" i="30"/>
  <c r="Q16" i="30"/>
  <c r="Q17" i="30"/>
  <c r="Q27" i="30"/>
  <c r="Q24" i="30"/>
  <c r="P25" i="30"/>
  <c r="P17" i="30"/>
  <c r="P26" i="30"/>
  <c r="P27" i="30"/>
  <c r="B56" i="30" s="1"/>
  <c r="P14" i="30"/>
  <c r="B59" i="30" s="1"/>
  <c r="P24" i="30"/>
  <c r="B60" i="30" s="1"/>
  <c r="P16" i="30"/>
  <c r="D42" i="30" l="1"/>
  <c r="D29" i="30"/>
  <c r="D28" i="30"/>
  <c r="D18" i="30"/>
  <c r="D22" i="30"/>
  <c r="D21" i="30"/>
  <c r="D20" i="30"/>
  <c r="D19" i="30"/>
  <c r="D15" i="30"/>
  <c r="D8" i="30"/>
  <c r="D6" i="30"/>
  <c r="D5" i="30"/>
  <c r="D4" i="30"/>
  <c r="O5" i="30"/>
  <c r="N5" i="30"/>
  <c r="M5" i="30"/>
  <c r="L5" i="30"/>
  <c r="K5" i="30"/>
  <c r="J5" i="30"/>
  <c r="I5" i="30"/>
  <c r="H5" i="30"/>
  <c r="G5" i="30"/>
  <c r="F5" i="30"/>
  <c r="E5" i="30"/>
  <c r="D45" i="30" l="1"/>
  <c r="D46" i="30"/>
  <c r="P5" i="30"/>
  <c r="Q5" i="30"/>
  <c r="D47" i="30" l="1"/>
  <c r="O42" i="30" l="1"/>
  <c r="N42" i="30"/>
  <c r="M42" i="30"/>
  <c r="L42" i="30"/>
  <c r="K42" i="30"/>
  <c r="J42" i="30"/>
  <c r="H42" i="30"/>
  <c r="G42" i="30"/>
  <c r="F42" i="30"/>
  <c r="E42" i="30"/>
  <c r="O29" i="30"/>
  <c r="N29" i="30"/>
  <c r="M29" i="30"/>
  <c r="L29" i="30"/>
  <c r="K29" i="30"/>
  <c r="J29" i="30"/>
  <c r="I29" i="30"/>
  <c r="H29" i="30"/>
  <c r="G29" i="30"/>
  <c r="F29" i="30"/>
  <c r="E29" i="30"/>
  <c r="O28" i="30"/>
  <c r="N28" i="30"/>
  <c r="M28" i="30"/>
  <c r="L28" i="30"/>
  <c r="K28" i="30"/>
  <c r="J28" i="30"/>
  <c r="I28" i="30"/>
  <c r="H28" i="30"/>
  <c r="G28" i="30"/>
  <c r="F28" i="30"/>
  <c r="E28" i="30"/>
  <c r="O22" i="30"/>
  <c r="N22" i="30"/>
  <c r="M22" i="30"/>
  <c r="L22" i="30"/>
  <c r="K22" i="30"/>
  <c r="J22" i="30"/>
  <c r="I22" i="30"/>
  <c r="H22" i="30"/>
  <c r="G22" i="30"/>
  <c r="F22" i="30"/>
  <c r="E22" i="30"/>
  <c r="O21" i="30"/>
  <c r="N21" i="30"/>
  <c r="M21" i="30"/>
  <c r="L21" i="30"/>
  <c r="K21" i="30"/>
  <c r="J21" i="30"/>
  <c r="I21" i="30"/>
  <c r="H21" i="30"/>
  <c r="G21" i="30"/>
  <c r="F21" i="30"/>
  <c r="E21" i="30"/>
  <c r="O20" i="30"/>
  <c r="N20" i="30"/>
  <c r="M20" i="30"/>
  <c r="L20" i="30"/>
  <c r="K20" i="30"/>
  <c r="J20" i="30"/>
  <c r="I20" i="30"/>
  <c r="H20" i="30"/>
  <c r="G20" i="30"/>
  <c r="F20" i="30"/>
  <c r="E20" i="30"/>
  <c r="B67" i="30"/>
  <c r="O8" i="30"/>
  <c r="N8" i="30"/>
  <c r="M8" i="30"/>
  <c r="L8" i="30"/>
  <c r="K8" i="30"/>
  <c r="J8" i="30"/>
  <c r="I8" i="30"/>
  <c r="H8" i="30"/>
  <c r="G8" i="30"/>
  <c r="F8" i="30"/>
  <c r="E8" i="30"/>
  <c r="O6" i="30"/>
  <c r="N6" i="30"/>
  <c r="M6" i="30"/>
  <c r="L6" i="30"/>
  <c r="K6" i="30"/>
  <c r="J6" i="30"/>
  <c r="I6" i="30"/>
  <c r="H6" i="30"/>
  <c r="G6" i="30"/>
  <c r="F6" i="30"/>
  <c r="E6" i="30"/>
  <c r="O4" i="30"/>
  <c r="N4" i="30"/>
  <c r="M4" i="30"/>
  <c r="L4" i="30"/>
  <c r="K4" i="30"/>
  <c r="J4" i="30"/>
  <c r="I4" i="30"/>
  <c r="H4" i="30"/>
  <c r="G4" i="30"/>
  <c r="F4" i="30"/>
  <c r="E4" i="30"/>
  <c r="F5" i="23"/>
  <c r="F6" i="23" s="1"/>
  <c r="F7" i="23" s="1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G5" i="22"/>
  <c r="G6" i="22" s="1"/>
  <c r="H45" i="30" l="1"/>
  <c r="N45" i="30"/>
  <c r="E45" i="30"/>
  <c r="K45" i="30"/>
  <c r="I45" i="30"/>
  <c r="M45" i="30"/>
  <c r="O46" i="30"/>
  <c r="L45" i="30"/>
  <c r="O45" i="30"/>
  <c r="J45" i="30"/>
  <c r="G45" i="30"/>
  <c r="F45" i="30"/>
  <c r="F46" i="30"/>
  <c r="G46" i="30"/>
  <c r="N46" i="30"/>
  <c r="H46" i="30"/>
  <c r="E46" i="30"/>
  <c r="I46" i="30"/>
  <c r="K46" i="30"/>
  <c r="L46" i="30"/>
  <c r="M46" i="30"/>
  <c r="J46" i="30"/>
  <c r="G7" i="22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F23" i="23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P20" i="30"/>
  <c r="Q20" i="30"/>
  <c r="P21" i="30"/>
  <c r="Q21" i="30"/>
  <c r="P15" i="30"/>
  <c r="Q15" i="30"/>
  <c r="P22" i="30"/>
  <c r="Q22" i="30"/>
  <c r="Q8" i="30"/>
  <c r="P8" i="30"/>
  <c r="P19" i="30"/>
  <c r="Q19" i="30"/>
  <c r="P42" i="30"/>
  <c r="B54" i="30" s="1"/>
  <c r="P18" i="30"/>
  <c r="P4" i="30"/>
  <c r="P28" i="30"/>
  <c r="Q28" i="30"/>
  <c r="Q29" i="30"/>
  <c r="Q6" i="30"/>
  <c r="P29" i="30"/>
  <c r="Q18" i="30"/>
  <c r="Q42" i="30"/>
  <c r="P6" i="30"/>
  <c r="Q4" i="30"/>
  <c r="B55" i="30" l="1"/>
  <c r="P45" i="30"/>
  <c r="B57" i="30"/>
  <c r="B47" i="30"/>
  <c r="P46" i="30"/>
  <c r="O47" i="30"/>
  <c r="G47" i="30"/>
  <c r="E47" i="30"/>
  <c r="H47" i="30"/>
  <c r="J47" i="30"/>
  <c r="Q45" i="30"/>
  <c r="N47" i="30"/>
  <c r="L47" i="30"/>
  <c r="F47" i="30"/>
  <c r="M47" i="30"/>
  <c r="I47" i="30"/>
  <c r="K47" i="30"/>
  <c r="G189" i="22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Q46" i="30"/>
  <c r="C69" i="30"/>
  <c r="B58" i="30"/>
  <c r="P47" i="30" l="1"/>
  <c r="B61" i="30"/>
  <c r="C60" i="30" s="1"/>
  <c r="C47" i="30"/>
  <c r="G274" i="22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Q47" i="30"/>
  <c r="C70" i="30"/>
  <c r="C68" i="30"/>
  <c r="C64" i="30"/>
  <c r="C65" i="30"/>
  <c r="C67" i="30"/>
  <c r="C66" i="30"/>
  <c r="G304" i="22" l="1"/>
  <c r="G305" i="22" s="1"/>
  <c r="G306" i="22" s="1"/>
  <c r="G307" i="22" s="1"/>
  <c r="G308" i="22" s="1"/>
  <c r="G309" i="22" s="1"/>
  <c r="G310" i="22" s="1"/>
  <c r="C61" i="30"/>
  <c r="C59" i="30"/>
  <c r="C56" i="30"/>
  <c r="C54" i="30"/>
  <c r="C55" i="30"/>
  <c r="C57" i="30"/>
  <c r="C58" i="30"/>
  <c r="G311" i="22" l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l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l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l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l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l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l="1"/>
  <c r="G494" i="22" s="1"/>
  <c r="G495" i="22" s="1"/>
  <c r="G496" i="22" s="1"/>
  <c r="G497" i="22" s="1"/>
  <c r="G498" i="22" l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l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l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l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l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l="1"/>
  <c r="G611" i="22" s="1"/>
  <c r="G612" i="22" s="1"/>
  <c r="G613" i="22" s="1"/>
  <c r="G614" i="22" s="1"/>
  <c r="G615" i="22" s="1"/>
  <c r="G616" i="22" s="1"/>
  <c r="G617" i="22" s="1"/>
  <c r="G618" i="22" s="1"/>
  <c r="G619" i="22" s="1"/>
  <c r="G620" i="22" s="1"/>
  <c r="G621" i="22" s="1"/>
  <c r="G622" i="22" s="1"/>
  <c r="G623" i="22" s="1"/>
  <c r="G624" i="22" s="1"/>
  <c r="G625" i="22" s="1"/>
  <c r="G626" i="22" l="1"/>
  <c r="G627" i="22" s="1"/>
  <c r="G628" i="22" s="1"/>
  <c r="G629" i="22" s="1"/>
  <c r="G630" i="22" s="1"/>
  <c r="G631" i="22" s="1"/>
  <c r="G632" i="22" s="1"/>
  <c r="G633" i="22" s="1"/>
  <c r="G634" i="22" s="1"/>
  <c r="G635" i="22" s="1"/>
  <c r="G636" i="22" s="1"/>
  <c r="G637" i="22" s="1"/>
  <c r="G638" i="22" s="1"/>
  <c r="G639" i="22" s="1"/>
  <c r="G640" i="22" s="1"/>
  <c r="G641" i="22" s="1"/>
  <c r="G642" i="22" s="1"/>
  <c r="G643" i="22" s="1"/>
  <c r="G644" i="22" s="1"/>
  <c r="G645" i="22" l="1"/>
  <c r="G646" i="22" s="1"/>
  <c r="G647" i="22" s="1"/>
  <c r="G648" i="22" s="1"/>
  <c r="G649" i="22" s="1"/>
  <c r="G650" i="22" s="1"/>
  <c r="G651" i="22" s="1"/>
  <c r="G652" i="22" s="1"/>
  <c r="G653" i="22" s="1"/>
  <c r="G654" i="22" s="1"/>
  <c r="G655" i="22" s="1"/>
  <c r="G656" i="22" s="1"/>
  <c r="G657" i="22" s="1"/>
  <c r="G658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Klein</author>
  </authors>
  <commentList>
    <comment ref="A47" authorId="0" shapeId="0" xr:uid="{BAF12B01-E711-43A7-BB3E-BFC3F62FEE1D}">
      <text>
        <r>
          <rPr>
            <b/>
            <sz val="9"/>
            <color indexed="81"/>
            <rFont val="Tahoma"/>
            <family val="2"/>
          </rPr>
          <t>Nicholas Klein:</t>
        </r>
        <r>
          <rPr>
            <sz val="9"/>
            <color indexed="81"/>
            <rFont val="Tahoma"/>
            <family val="2"/>
          </rPr>
          <t xml:space="preserve">
Amount to transfer to/from savings each month, to get balance of checkings back to $8000.</t>
        </r>
      </text>
    </comment>
  </commentList>
</comments>
</file>

<file path=xl/sharedStrings.xml><?xml version="1.0" encoding="utf-8"?>
<sst xmlns="http://schemas.openxmlformats.org/spreadsheetml/2006/main" count="140" uniqueCount="94">
  <si>
    <t>Total</t>
  </si>
  <si>
    <t>Date</t>
  </si>
  <si>
    <t>Balance</t>
  </si>
  <si>
    <t>TOTAL</t>
  </si>
  <si>
    <t>Home</t>
  </si>
  <si>
    <t>%</t>
  </si>
  <si>
    <t>Description of Transaction</t>
  </si>
  <si>
    <t>Debit   (-)</t>
  </si>
  <si>
    <t>Credit (+)</t>
  </si>
  <si>
    <t>Bank Interest</t>
  </si>
  <si>
    <t>Previous Balance</t>
  </si>
  <si>
    <t>Breakdown of Spending</t>
  </si>
  <si>
    <t>Groceries</t>
  </si>
  <si>
    <t>Vacations/Travel</t>
  </si>
  <si>
    <t>Optional Spending/Gifts</t>
  </si>
  <si>
    <t>Vacation/Travel</t>
  </si>
  <si>
    <t>Budget of Spending</t>
  </si>
  <si>
    <t>Apparel and Glasses</t>
  </si>
  <si>
    <t>Medical</t>
  </si>
  <si>
    <t>Vehicle</t>
  </si>
  <si>
    <t>Month End Transfer</t>
  </si>
  <si>
    <t>Family and Friend Gifts</t>
  </si>
  <si>
    <t>Category</t>
  </si>
  <si>
    <t>TOTAL INCOME</t>
  </si>
  <si>
    <t>TOTAL EXPENSES</t>
  </si>
  <si>
    <t>Monthly Budget</t>
  </si>
  <si>
    <t>Annual Budget</t>
  </si>
  <si>
    <t>Internet</t>
  </si>
  <si>
    <t>Health Insurance</t>
  </si>
  <si>
    <t>Vehicle Gasoline</t>
  </si>
  <si>
    <t>Transfer OUT</t>
  </si>
  <si>
    <t>Transfer IN</t>
  </si>
  <si>
    <t>Misc Income</t>
  </si>
  <si>
    <t>Vehicle Insurance</t>
  </si>
  <si>
    <t>Vehicle Maintenance</t>
  </si>
  <si>
    <t>Misc. Expense</t>
  </si>
  <si>
    <t>NET TOTAL</t>
  </si>
  <si>
    <t>MO. AVE.</t>
  </si>
  <si>
    <r>
      <t xml:space="preserve">THE ONLY DATA TO ENTER INTO THIS TAB IS THE </t>
    </r>
    <r>
      <rPr>
        <b/>
        <sz val="11"/>
        <color rgb="FFC00000"/>
        <rFont val="Trebuchet MS"/>
        <family val="2"/>
      </rPr>
      <t>MONTHLY CREDIT CARD TOTAL</t>
    </r>
    <r>
      <rPr>
        <sz val="11"/>
        <rFont val="Trebuchet MS"/>
        <family val="2"/>
      </rPr>
      <t xml:space="preserve"> and </t>
    </r>
    <r>
      <rPr>
        <b/>
        <sz val="11"/>
        <color rgb="FFC00000"/>
        <rFont val="Trebuchet MS"/>
        <family val="2"/>
      </rPr>
      <t>MONTH END TRANSFER</t>
    </r>
    <r>
      <rPr>
        <sz val="11"/>
        <rFont val="Trebuchet MS"/>
        <family val="2"/>
      </rPr>
      <t xml:space="preserve"> amounts - ALL ELSE IS FORMULA BASED ON REGISTRY</t>
    </r>
  </si>
  <si>
    <t>Summary Data</t>
  </si>
  <si>
    <t>Retirement &amp; Month End Savings</t>
  </si>
  <si>
    <t>At month end, transfer down to $8,000 in checkings account. That number should equal NET (Income - Expenses) or this is not balanced correctly.</t>
  </si>
  <si>
    <t>Donation</t>
  </si>
  <si>
    <t>Home Taxes/Ins/Dues</t>
  </si>
  <si>
    <t>House/Yard Supplies</t>
  </si>
  <si>
    <t>Refunds</t>
  </si>
  <si>
    <t>2021 Checkings Register</t>
  </si>
  <si>
    <t>Job One Income</t>
  </si>
  <si>
    <t>Job Two Income</t>
  </si>
  <si>
    <t>Discretionary Funds</t>
  </si>
  <si>
    <t>Savings Nest Goal</t>
  </si>
  <si>
    <t>Retirement Savings</t>
  </si>
  <si>
    <t>Total Saved towards Goals</t>
  </si>
  <si>
    <t>Paycheck from job XYZ</t>
  </si>
  <si>
    <t>Paycheck from job XYZ2</t>
  </si>
  <si>
    <t>Sample grocery total</t>
  </si>
  <si>
    <t>Sample internet bill</t>
  </si>
  <si>
    <t>Sample water bill</t>
  </si>
  <si>
    <t>Sample electric bill</t>
  </si>
  <si>
    <t>Sample gas bill</t>
  </si>
  <si>
    <t>Interest from bank</t>
  </si>
  <si>
    <t>Utilities: Gas</t>
  </si>
  <si>
    <t>Utilities: Electricity</t>
  </si>
  <si>
    <t>Utilities: Water</t>
  </si>
  <si>
    <t>Sample health insurance bill</t>
  </si>
  <si>
    <t>Sample medical bill</t>
  </si>
  <si>
    <t>Sample home/taxes/ins/dues</t>
  </si>
  <si>
    <t>Pull discretionary for the month</t>
  </si>
  <si>
    <t>Sample maintenance for car</t>
  </si>
  <si>
    <t>Sample car insurance monthly</t>
  </si>
  <si>
    <t>Sample mulch for yard</t>
  </si>
  <si>
    <t>Sample vacation</t>
  </si>
  <si>
    <t>Sample gift for friends</t>
  </si>
  <si>
    <t>Sample bought new glasses</t>
  </si>
  <si>
    <t>Sample donation</t>
  </si>
  <si>
    <t>End of month transfer to savings</t>
  </si>
  <si>
    <t>Transfer from Checkings for January</t>
  </si>
  <si>
    <t>This spreadsheet is provided free by NJ Productions (www.njproductions.us) - Feel free to share with anyone looking to improve their budget!</t>
  </si>
  <si>
    <t>2021 Savings Register</t>
  </si>
  <si>
    <t>Other Income 1</t>
  </si>
  <si>
    <t>Other Income 2</t>
  </si>
  <si>
    <t>Other Income 3</t>
  </si>
  <si>
    <t>Other Income 4</t>
  </si>
  <si>
    <t>Other Income 5</t>
  </si>
  <si>
    <t>Other Expense 1</t>
  </si>
  <si>
    <t>Other Expense 2</t>
  </si>
  <si>
    <t>Other Expense 3</t>
  </si>
  <si>
    <t>Other Expense 4</t>
  </si>
  <si>
    <t>Other Expense 5</t>
  </si>
  <si>
    <t>Other Expense 6</t>
  </si>
  <si>
    <t>Other Expense 7</t>
  </si>
  <si>
    <t>Other Expense 8</t>
  </si>
  <si>
    <t>Other Expense 9</t>
  </si>
  <si>
    <t>Other Expense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</si>
</sst>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yyyy"/>
    <numFmt numFmtId="166" formatCode="[$-409]mmm\-yy;@"/>
  </numFmts>
  <fonts count="32" x14ac:knownFonts="1">
    <font>
      <sz val="8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 tint="0.34998626667073579"/>
      <name val="Cambria"/>
      <family val="1"/>
      <scheme val="maj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color rgb="FFC00000"/>
      <name val="Trebuchet MS"/>
      <family val="2"/>
    </font>
    <font>
      <sz val="11"/>
      <color theme="1"/>
      <name val="Trebuchet MS"/>
      <family val="2"/>
    </font>
    <font>
      <b/>
      <sz val="14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26">
    <xf numFmtId="0" fontId="0" fillId="0" borderId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4" borderId="2" applyNumberFormat="0" applyAlignment="0" applyProtection="0"/>
    <xf numFmtId="0" fontId="10" fillId="5" borderId="3" applyNumberFormat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14" fontId="15" fillId="0" borderId="0" applyFont="0" applyFill="0" applyBorder="0">
      <alignment horizontal="right" vertical="center"/>
    </xf>
    <xf numFmtId="0" fontId="15" fillId="0" borderId="0" applyFont="0" applyFill="0" applyBorder="0">
      <alignment horizontal="center" vertical="center"/>
    </xf>
    <xf numFmtId="0" fontId="15" fillId="0" borderId="0" applyNumberFormat="0">
      <alignment vertical="center" wrapText="1"/>
    </xf>
    <xf numFmtId="0" fontId="16" fillId="0" borderId="0">
      <alignment horizontal="left" vertical="center"/>
    </xf>
    <xf numFmtId="164" fontId="15" fillId="0" borderId="0" applyFill="0" applyBorder="0" applyProtection="0">
      <alignment horizontal="right" vertical="center"/>
    </xf>
    <xf numFmtId="0" fontId="14" fillId="9" borderId="0" applyNumberFormat="0" applyBorder="0" applyAlignment="0" applyProtection="0"/>
    <xf numFmtId="0" fontId="22" fillId="0" borderId="4" applyNumberFormat="0" applyFill="0" applyAlignment="0" applyProtection="0"/>
    <xf numFmtId="0" fontId="23" fillId="10" borderId="0" applyNumberFormat="0" applyBorder="0" applyAlignment="0" applyProtection="0"/>
    <xf numFmtId="0" fontId="6" fillId="12" borderId="5" applyNumberFormat="0" applyFont="0" applyAlignment="0" applyProtection="0"/>
    <xf numFmtId="0" fontId="14" fillId="1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/>
    <xf numFmtId="0" fontId="1" fillId="12" borderId="5" applyNumberFormat="0" applyFont="0" applyAlignment="0" applyProtection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14" fontId="0" fillId="0" borderId="0" xfId="0" applyNumberFormat="1"/>
    <xf numFmtId="0" fontId="15" fillId="0" borderId="0" xfId="11">
      <alignment vertical="center" wrapText="1"/>
    </xf>
    <xf numFmtId="0" fontId="14" fillId="8" borderId="0" xfId="11" applyFont="1" applyFill="1">
      <alignment vertical="center" wrapText="1"/>
    </xf>
    <xf numFmtId="164" fontId="17" fillId="0" borderId="0" xfId="13" applyFont="1">
      <alignment horizontal="right" vertical="center"/>
    </xf>
    <xf numFmtId="164" fontId="17" fillId="0" borderId="1" xfId="13" applyFont="1" applyBorder="1">
      <alignment horizontal="right" vertical="center"/>
    </xf>
    <xf numFmtId="44" fontId="18" fillId="0" borderId="0" xfId="2" applyFont="1" applyAlignment="1">
      <alignment horizontal="right" vertical="center"/>
    </xf>
    <xf numFmtId="44" fontId="18" fillId="0" borderId="1" xfId="2" applyFont="1" applyBorder="1" applyAlignment="1">
      <alignment horizontal="right" vertical="center"/>
    </xf>
    <xf numFmtId="0" fontId="15" fillId="0" borderId="0" xfId="11" applyBorder="1">
      <alignment vertical="center" wrapText="1"/>
    </xf>
    <xf numFmtId="164" fontId="17" fillId="0" borderId="0" xfId="13" applyFont="1" applyBorder="1">
      <alignment horizontal="right" vertical="center"/>
    </xf>
    <xf numFmtId="44" fontId="17" fillId="0" borderId="0" xfId="2" applyFont="1" applyBorder="1" applyAlignment="1">
      <alignment horizontal="right" vertical="center"/>
    </xf>
    <xf numFmtId="44" fontId="18" fillId="0" borderId="0" xfId="2" applyFont="1" applyBorder="1" applyAlignment="1">
      <alignment horizontal="right" vertical="center"/>
    </xf>
    <xf numFmtId="0" fontId="19" fillId="0" borderId="1" xfId="11" applyFont="1" applyBorder="1">
      <alignment vertical="center" wrapText="1"/>
    </xf>
    <xf numFmtId="44" fontId="19" fillId="0" borderId="0" xfId="2" applyFont="1" applyBorder="1" applyAlignment="1">
      <alignment horizontal="right" vertical="center"/>
    </xf>
    <xf numFmtId="0" fontId="14" fillId="9" borderId="0" xfId="14" applyAlignment="1">
      <alignment vertical="center" wrapText="1"/>
    </xf>
    <xf numFmtId="0" fontId="0" fillId="0" borderId="0" xfId="0" applyProtection="1"/>
    <xf numFmtId="0" fontId="7" fillId="0" borderId="0" xfId="0" applyFont="1" applyProtection="1"/>
    <xf numFmtId="0" fontId="0" fillId="0" borderId="0" xfId="0" applyProtection="1">
      <protection locked="0"/>
    </xf>
    <xf numFmtId="0" fontId="14" fillId="8" borderId="0" xfId="11" applyFont="1" applyFill="1" applyProtection="1">
      <alignment vertical="center" wrapText="1"/>
      <protection locked="0"/>
    </xf>
    <xf numFmtId="164" fontId="18" fillId="0" borderId="0" xfId="13" applyFont="1" applyBorder="1" applyProtection="1">
      <alignment horizontal="right" vertical="center"/>
      <protection locked="0"/>
    </xf>
    <xf numFmtId="44" fontId="19" fillId="0" borderId="0" xfId="2" applyFont="1" applyBorder="1" applyAlignment="1" applyProtection="1">
      <alignment horizontal="right" vertical="center"/>
      <protection locked="0"/>
    </xf>
    <xf numFmtId="0" fontId="15" fillId="0" borderId="0" xfId="11" applyBorder="1" applyProtection="1">
      <alignment vertical="center" wrapText="1"/>
      <protection locked="0"/>
    </xf>
    <xf numFmtId="164" fontId="17" fillId="0" borderId="0" xfId="13" applyFont="1" applyBorder="1" applyProtection="1">
      <alignment horizontal="right" vertical="center"/>
      <protection locked="0"/>
    </xf>
    <xf numFmtId="0" fontId="15" fillId="0" borderId="0" xfId="11" applyProtection="1">
      <alignment vertical="center" wrapText="1"/>
      <protection locked="0"/>
    </xf>
    <xf numFmtId="0" fontId="18" fillId="0" borderId="1" xfId="11" applyFont="1" applyBorder="1" applyProtection="1">
      <alignment vertical="center" wrapText="1"/>
      <protection locked="0"/>
    </xf>
    <xf numFmtId="0" fontId="19" fillId="0" borderId="1" xfId="11" applyFont="1" applyBorder="1" applyProtection="1">
      <alignment vertical="center" wrapText="1"/>
      <protection locked="0"/>
    </xf>
    <xf numFmtId="164" fontId="18" fillId="0" borderId="1" xfId="13" applyFont="1" applyBorder="1" applyProtection="1">
      <alignment horizontal="right" vertical="center"/>
      <protection locked="0"/>
    </xf>
    <xf numFmtId="44" fontId="19" fillId="0" borderId="1" xfId="2" applyFont="1" applyBorder="1" applyAlignment="1" applyProtection="1">
      <alignment horizontal="right" vertical="center"/>
      <protection locked="0"/>
    </xf>
    <xf numFmtId="16" fontId="15" fillId="0" borderId="0" xfId="11" applyNumberFormat="1" applyBorder="1" applyProtection="1">
      <alignment vertical="center" wrapText="1"/>
      <protection locked="0"/>
    </xf>
    <xf numFmtId="14" fontId="14" fillId="8" borderId="0" xfId="11" applyNumberFormat="1" applyFont="1" applyFill="1" applyProtection="1">
      <alignment vertical="center" wrapText="1"/>
      <protection locked="0"/>
    </xf>
    <xf numFmtId="14" fontId="15" fillId="0" borderId="0" xfId="11" applyNumberFormat="1" applyFont="1" applyBorder="1" applyProtection="1">
      <alignment vertical="center" wrapText="1"/>
      <protection locked="0"/>
    </xf>
    <xf numFmtId="14" fontId="15" fillId="0" borderId="0" xfId="11" applyNumberFormat="1" applyFont="1" applyProtection="1">
      <alignment vertical="center" wrapText="1"/>
      <protection locked="0"/>
    </xf>
    <xf numFmtId="14" fontId="18" fillId="0" borderId="1" xfId="9" applyNumberFormat="1" applyFont="1" applyBorder="1" applyProtection="1">
      <alignment horizontal="right" vertical="center"/>
      <protection locked="0"/>
    </xf>
    <xf numFmtId="14" fontId="15" fillId="0" borderId="0" xfId="9" applyNumberFormat="1" applyFont="1" applyBorder="1" applyProtection="1">
      <alignment horizontal="right" vertical="center"/>
      <protection locked="0"/>
    </xf>
    <xf numFmtId="0" fontId="12" fillId="6" borderId="0" xfId="7" applyBorder="1" applyAlignment="1" applyProtection="1">
      <alignment vertical="center" wrapText="1"/>
      <protection locked="0"/>
    </xf>
    <xf numFmtId="14" fontId="12" fillId="6" borderId="0" xfId="7" applyNumberFormat="1" applyBorder="1" applyAlignment="1" applyProtection="1">
      <alignment vertical="center" wrapText="1"/>
      <protection locked="0"/>
    </xf>
    <xf numFmtId="164" fontId="12" fillId="6" borderId="0" xfId="7" applyNumberFormat="1" applyBorder="1" applyAlignment="1" applyProtection="1">
      <alignment horizontal="right" vertical="center"/>
      <protection locked="0"/>
    </xf>
    <xf numFmtId="44" fontId="18" fillId="0" borderId="0" xfId="2" applyFont="1" applyBorder="1" applyAlignment="1" applyProtection="1">
      <alignment horizontal="right" vertical="center"/>
      <protection locked="0"/>
    </xf>
    <xf numFmtId="44" fontId="17" fillId="0" borderId="0" xfId="2" applyFont="1" applyAlignment="1" applyProtection="1">
      <alignment vertical="center" wrapText="1"/>
      <protection locked="0"/>
    </xf>
    <xf numFmtId="44" fontId="12" fillId="6" borderId="0" xfId="7" applyNumberFormat="1" applyBorder="1" applyAlignment="1" applyProtection="1"/>
    <xf numFmtId="44" fontId="12" fillId="6" borderId="0" xfId="7" applyNumberFormat="1" applyBorder="1" applyAlignment="1" applyProtection="1">
      <alignment horizontal="right" vertical="center"/>
      <protection locked="0"/>
    </xf>
    <xf numFmtId="0" fontId="7" fillId="11" borderId="0" xfId="16" applyFont="1" applyFill="1" applyBorder="1" applyProtection="1"/>
    <xf numFmtId="0" fontId="26" fillId="14" borderId="0" xfId="8" applyFont="1" applyFill="1" applyBorder="1" applyAlignment="1" applyProtection="1">
      <alignment horizontal="left" vertical="center" wrapText="1"/>
    </xf>
    <xf numFmtId="166" fontId="26" fillId="14" borderId="0" xfId="8" applyNumberFormat="1" applyFont="1" applyFill="1" applyBorder="1" applyAlignment="1" applyProtection="1">
      <alignment horizontal="left" vertical="center" wrapText="1"/>
    </xf>
    <xf numFmtId="0" fontId="14" fillId="13" borderId="0" xfId="18" applyBorder="1" applyAlignment="1" applyProtection="1">
      <alignment horizontal="left" vertical="center" wrapText="1"/>
    </xf>
    <xf numFmtId="44" fontId="24" fillId="0" borderId="6" xfId="2" applyFont="1" applyBorder="1" applyProtection="1"/>
    <xf numFmtId="0" fontId="6" fillId="11" borderId="0" xfId="16" applyFont="1" applyFill="1" applyBorder="1" applyProtection="1"/>
    <xf numFmtId="44" fontId="9" fillId="4" borderId="0" xfId="5" applyNumberFormat="1" applyBorder="1" applyAlignment="1" applyProtection="1">
      <alignment vertical="center" wrapText="1"/>
    </xf>
    <xf numFmtId="44" fontId="10" fillId="5" borderId="0" xfId="6" applyNumberFormat="1" applyBorder="1" applyAlignment="1" applyProtection="1"/>
    <xf numFmtId="165" fontId="10" fillId="16" borderId="0" xfId="8" applyNumberFormat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5" fillId="0" borderId="0" xfId="0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31" fillId="14" borderId="0" xfId="8" applyFont="1" applyFill="1" applyBorder="1" applyAlignment="1" applyProtection="1">
      <alignment vertical="center" wrapText="1"/>
    </xf>
    <xf numFmtId="0" fontId="31" fillId="14" borderId="7" xfId="8" applyFont="1" applyFill="1" applyBorder="1" applyAlignment="1" applyProtection="1">
      <alignment vertical="center" wrapText="1"/>
    </xf>
    <xf numFmtId="0" fontId="31" fillId="14" borderId="13" xfId="8" applyFont="1" applyFill="1" applyBorder="1" applyAlignment="1" applyProtection="1">
      <alignment vertical="center" wrapText="1"/>
    </xf>
    <xf numFmtId="0" fontId="31" fillId="14" borderId="8" xfId="8" applyFont="1" applyFill="1" applyBorder="1" applyAlignment="1" applyProtection="1">
      <alignment vertical="center" wrapText="1"/>
    </xf>
    <xf numFmtId="165" fontId="10" fillId="16" borderId="9" xfId="8" applyNumberFormat="1" applyFont="1" applyFill="1" applyBorder="1" applyAlignment="1" applyProtection="1">
      <alignment vertical="center" wrapText="1"/>
    </xf>
    <xf numFmtId="0" fontId="31" fillId="14" borderId="9" xfId="8" applyFont="1" applyFill="1" applyBorder="1" applyAlignment="1" applyProtection="1">
      <alignment vertical="center" wrapText="1"/>
    </xf>
    <xf numFmtId="0" fontId="31" fillId="14" borderId="10" xfId="8" applyFont="1" applyFill="1" applyBorder="1" applyAlignment="1" applyProtection="1">
      <alignment vertical="center" wrapText="1"/>
    </xf>
    <xf numFmtId="165" fontId="10" fillId="16" borderId="11" xfId="8" applyNumberFormat="1" applyFont="1" applyFill="1" applyBorder="1" applyAlignment="1" applyProtection="1">
      <alignment vertical="center" wrapText="1"/>
    </xf>
    <xf numFmtId="165" fontId="10" fillId="15" borderId="9" xfId="8" applyNumberFormat="1" applyFont="1" applyFill="1" applyBorder="1" applyAlignment="1" applyProtection="1">
      <alignment vertical="center" wrapText="1"/>
    </xf>
    <xf numFmtId="44" fontId="11" fillId="0" borderId="6" xfId="2" applyFont="1" applyBorder="1" applyProtection="1"/>
    <xf numFmtId="44" fontId="11" fillId="3" borderId="6" xfId="2" applyFont="1" applyFill="1" applyBorder="1" applyProtection="1"/>
    <xf numFmtId="44" fontId="25" fillId="17" borderId="0" xfId="19" applyNumberFormat="1" applyFont="1" applyBorder="1" applyAlignment="1" applyProtection="1">
      <alignment vertical="center" wrapText="1"/>
    </xf>
    <xf numFmtId="44" fontId="30" fillId="0" borderId="0" xfId="2" applyNumberFormat="1" applyFont="1" applyBorder="1" applyProtection="1"/>
    <xf numFmtId="10" fontId="30" fillId="0" borderId="10" xfId="4" applyNumberFormat="1" applyFont="1" applyBorder="1" applyProtection="1"/>
    <xf numFmtId="3" fontId="5" fillId="0" borderId="0" xfId="0" applyNumberFormat="1" applyFont="1" applyBorder="1" applyProtection="1"/>
    <xf numFmtId="3" fontId="5" fillId="0" borderId="0" xfId="0" applyNumberFormat="1" applyFont="1" applyProtection="1"/>
    <xf numFmtId="44" fontId="28" fillId="0" borderId="0" xfId="2" applyNumberFormat="1" applyFont="1" applyBorder="1" applyProtection="1"/>
    <xf numFmtId="9" fontId="28" fillId="0" borderId="10" xfId="4" applyNumberFormat="1" applyFont="1" applyBorder="1" applyProtection="1"/>
    <xf numFmtId="44" fontId="28" fillId="0" borderId="14" xfId="2" applyNumberFormat="1" applyFont="1" applyBorder="1" applyProtection="1"/>
    <xf numFmtId="9" fontId="28" fillId="0" borderId="12" xfId="4" applyNumberFormat="1" applyFont="1" applyBorder="1" applyProtection="1"/>
    <xf numFmtId="44" fontId="0" fillId="0" borderId="0" xfId="2" applyFont="1"/>
    <xf numFmtId="14" fontId="15" fillId="0" borderId="0" xfId="11" applyNumberFormat="1">
      <alignment vertical="center" wrapText="1"/>
    </xf>
    <xf numFmtId="44" fontId="17" fillId="0" borderId="0" xfId="2" applyFont="1" applyBorder="1" applyAlignment="1" applyProtection="1">
      <alignment horizontal="right" vertical="center"/>
      <protection locked="0"/>
    </xf>
    <xf numFmtId="44" fontId="14" fillId="8" borderId="0" xfId="2" applyFont="1" applyFill="1" applyAlignment="1">
      <alignment vertical="center" wrapText="1"/>
    </xf>
    <xf numFmtId="44" fontId="19" fillId="0" borderId="1" xfId="2" applyFont="1" applyBorder="1" applyAlignment="1">
      <alignment horizontal="right" vertical="center"/>
    </xf>
    <xf numFmtId="44" fontId="15" fillId="0" borderId="0" xfId="2" applyFont="1" applyAlignment="1">
      <alignment vertical="center" wrapText="1"/>
    </xf>
    <xf numFmtId="14" fontId="14" fillId="8" borderId="0" xfId="11" applyNumberFormat="1" applyFont="1" applyFill="1">
      <alignment vertical="center" wrapText="1"/>
    </xf>
    <xf numFmtId="14" fontId="0" fillId="0" borderId="1" xfId="9" applyNumberFormat="1" applyFont="1" applyBorder="1">
      <alignment horizontal="right" vertical="center"/>
    </xf>
    <xf numFmtId="14" fontId="0" fillId="0" borderId="0" xfId="9" applyNumberFormat="1" applyFont="1" applyBorder="1">
      <alignment horizontal="right" vertical="center"/>
    </xf>
    <xf numFmtId="14" fontId="0" fillId="0" borderId="0" xfId="9" applyNumberFormat="1" applyFont="1">
      <alignment horizontal="right" vertical="center"/>
    </xf>
    <xf numFmtId="44" fontId="9" fillId="4" borderId="0" xfId="5" applyNumberFormat="1" applyFont="1" applyBorder="1" applyAlignment="1" applyProtection="1">
      <alignment vertical="center" wrapText="1"/>
    </xf>
    <xf numFmtId="0" fontId="23" fillId="10" borderId="0" xfId="16" applyAlignment="1"/>
    <xf numFmtId="0" fontId="22" fillId="2" borderId="0" xfId="15" applyFill="1" applyBorder="1" applyAlignment="1" applyProtection="1">
      <alignment horizontal="center" vertical="center"/>
      <protection locked="0"/>
    </xf>
    <xf numFmtId="0" fontId="23" fillId="10" borderId="0" xfId="16" applyAlignment="1">
      <alignment horizontal="center"/>
    </xf>
    <xf numFmtId="0" fontId="22" fillId="2" borderId="0" xfId="15" applyFill="1" applyBorder="1" applyAlignment="1" applyProtection="1">
      <alignment horizontal="center" vertical="center"/>
    </xf>
    <xf numFmtId="0" fontId="26" fillId="14" borderId="0" xfId="8" applyFont="1" applyFill="1" applyBorder="1" applyAlignment="1" applyProtection="1">
      <alignment horizontal="left" vertical="center" wrapText="1"/>
    </xf>
    <xf numFmtId="0" fontId="27" fillId="12" borderId="0" xfId="17" applyFont="1" applyBorder="1" applyAlignment="1" applyProtection="1">
      <alignment horizontal="left"/>
    </xf>
  </cellXfs>
  <cellStyles count="26">
    <cellStyle name="60% - Accent6" xfId="19" builtinId="52"/>
    <cellStyle name="60% - Accent6 2" xfId="20" xr:uid="{0ED69C00-6791-4422-80C1-35EA5E21B16B}"/>
    <cellStyle name="60% - Accent6 3" xfId="24" xr:uid="{F20DC127-E11B-4669-8BAE-FE6245968943}"/>
    <cellStyle name="Accent2" xfId="18" builtinId="33"/>
    <cellStyle name="Accent3" xfId="14" builtinId="37"/>
    <cellStyle name="Bad" xfId="8" builtinId="27"/>
    <cellStyle name="Calculation" xfId="5" builtinId="22"/>
    <cellStyle name="Check Cell" xfId="6" builtinId="23"/>
    <cellStyle name="Check Clearance Status" xfId="10" xr:uid="{5BB45032-60BE-4801-B167-90F02301520D}"/>
    <cellStyle name="Comma 2" xfId="1" xr:uid="{00000000-0005-0000-0000-000001000000}"/>
    <cellStyle name="Comma 2 2" xfId="3" xr:uid="{00000000-0005-0000-0000-000002000000}"/>
    <cellStyle name="Currency" xfId="2" builtinId="4"/>
    <cellStyle name="Currency 2" xfId="13" xr:uid="{C0B2F183-B9B4-4326-B7DB-42C571AC6BB7}"/>
    <cellStyle name="Currency 3" xfId="25" xr:uid="{4F094519-8FE0-4079-AC05-18FA2C93D43C}"/>
    <cellStyle name="Date" xfId="9" xr:uid="{DEEFC9A0-91A6-4B72-9567-F5DC3F6BC8C6}"/>
    <cellStyle name="Good" xfId="7" builtinId="26"/>
    <cellStyle name="Heading 1" xfId="15" builtinId="16"/>
    <cellStyle name="Neutral" xfId="16" builtinId="28"/>
    <cellStyle name="Normal" xfId="0" builtinId="0"/>
    <cellStyle name="Normal 2" xfId="11" xr:uid="{E4941D41-715A-4AB9-BFC0-FA4BCF940ADA}"/>
    <cellStyle name="Normal 3" xfId="21" xr:uid="{2C8D2C43-143D-4BA3-8DC1-00E1754E5A20}"/>
    <cellStyle name="Note" xfId="17" builtinId="10"/>
    <cellStyle name="Note 2" xfId="22" xr:uid="{9733ACCE-5997-4504-825A-67887EF27497}"/>
    <cellStyle name="Percent" xfId="4" builtinId="5"/>
    <cellStyle name="Percent 2" xfId="23" xr:uid="{24ECEFB9-D1B1-4C85-8747-1DCF49F74C20}"/>
    <cellStyle name="Title 2" xfId="12" xr:uid="{25F98C24-37B9-4450-8CB3-2311EFA96B5D}"/>
  </cellStyles>
  <dxfs count="48"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theme="6" tint="-0.499984740745262"/>
      </font>
    </dxf>
    <dxf>
      <font>
        <color theme="5" tint="-0.24994659260841701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</font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</dxf>
    <dxf>
      <font>
        <b/>
      </font>
      <protection locked="0" hidden="0"/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rgb="FFC00000"/>
        <name val="Calibri"/>
        <family val="2"/>
        <scheme val="minor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m/d/yyyy"/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protection locked="0" hidden="0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2" defaultPivotStyle="PivotStyleLight16">
    <tableStyle name="Check Register" pivot="0" count="4" xr9:uid="{E47E11B9-38C0-4E79-84D2-9E93EEE131C1}">
      <tableStyleElement type="wholeTable" dxfId="47"/>
      <tableStyleElement type="headerRow" dxfId="46"/>
      <tableStyleElement type="firstRowStripe" dxfId="45"/>
      <tableStyleElement type="secondRow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DE3AA"/>
      <color rgb="FFFFF4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Breakdown of Spending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55-4019-9A55-C43BC1529E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55-4019-9A55-C43BC1529E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55-4019-9A55-C43BC1529E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55-4019-9A55-C43BC1529E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855-4019-9A55-C43BC1529E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55-4019-9A55-C43BC1529E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855-4019-9A55-C43BC1529EF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855-4019-9A55-C43BC1529EF0}"/>
              </c:ext>
            </c:extLst>
          </c:dPt>
          <c:cat>
            <c:strRef>
              <c:f>YTD!$A$54:$A$60</c:f>
              <c:strCache>
                <c:ptCount val="7"/>
                <c:pt idx="0">
                  <c:v>Retirement &amp; Month End Savings</c:v>
                </c:pt>
                <c:pt idx="1">
                  <c:v>Optional Spending/Gifts</c:v>
                </c:pt>
                <c:pt idx="2">
                  <c:v>Vacation/Travel</c:v>
                </c:pt>
                <c:pt idx="3">
                  <c:v>Home</c:v>
                </c:pt>
                <c:pt idx="4">
                  <c:v>Medical</c:v>
                </c:pt>
                <c:pt idx="5">
                  <c:v>Groceries</c:v>
                </c:pt>
                <c:pt idx="6">
                  <c:v>Vehicle</c:v>
                </c:pt>
              </c:strCache>
            </c:strRef>
          </c:cat>
          <c:val>
            <c:numRef>
              <c:f>YTD!$B$54:$B$60</c:f>
              <c:numCache>
                <c:formatCode>_("$"* #,##0.00_);_("$"* \(#,##0.00\);_("$"* "-"??_);_(@_)</c:formatCode>
                <c:ptCount val="7"/>
                <c:pt idx="0">
                  <c:v>975.1</c:v>
                </c:pt>
                <c:pt idx="1">
                  <c:v>650</c:v>
                </c:pt>
                <c:pt idx="2">
                  <c:v>250</c:v>
                </c:pt>
                <c:pt idx="3">
                  <c:v>530</c:v>
                </c:pt>
                <c:pt idx="4">
                  <c:v>350</c:v>
                </c:pt>
                <c:pt idx="5">
                  <c:v>500</c:v>
                </c:pt>
                <c:pt idx="6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3-4B51-A13A-47C3776B3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</xdr:colOff>
      <xdr:row>52</xdr:row>
      <xdr:rowOff>0</xdr:rowOff>
    </xdr:from>
    <xdr:to>
      <xdr:col>17</xdr:col>
      <xdr:colOff>0</xdr:colOff>
      <xdr:row>69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ho\Desktop\checkbook-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Settings"/>
      <sheetName val="Help"/>
      <sheetName val="©"/>
    </sheetNames>
    <sheetDataSet>
      <sheetData sheetId="0"/>
      <sheetData sheetId="1">
        <row r="1">
          <cell r="A1" t="str">
            <v>Categories</v>
          </cell>
          <cell r="C1" t="str">
            <v>Payees</v>
          </cell>
          <cell r="E1" t="str">
            <v>Date</v>
          </cell>
          <cell r="G1" t="str">
            <v>Num</v>
          </cell>
          <cell r="I1" t="str">
            <v>R</v>
          </cell>
        </row>
        <row r="3">
          <cell r="A3" t="str">
            <v>[Balance]</v>
          </cell>
          <cell r="C3" t="str">
            <v>** edit this list in the Settings tab</v>
          </cell>
          <cell r="E3">
            <v>43680</v>
          </cell>
          <cell r="G3">
            <v>2034</v>
          </cell>
          <cell r="I3" t="str">
            <v>R</v>
          </cell>
        </row>
        <row r="4">
          <cell r="A4" t="str">
            <v>[Transfer]</v>
          </cell>
          <cell r="C4" t="str">
            <v>[ Transfer to/from Savings ]</v>
          </cell>
          <cell r="E4">
            <v>43679</v>
          </cell>
          <cell r="G4">
            <v>2033</v>
          </cell>
          <cell r="I4" t="str">
            <v>c</v>
          </cell>
        </row>
        <row r="5">
          <cell r="A5" t="str">
            <v>***** INCOME *****</v>
          </cell>
          <cell r="C5" t="str">
            <v>[ Transfer to/from Credit Card ]</v>
          </cell>
          <cell r="E5">
            <v>43678</v>
          </cell>
          <cell r="G5">
            <v>2032</v>
          </cell>
        </row>
        <row r="6">
          <cell r="A6" t="str">
            <v>Wages &amp; Tips</v>
          </cell>
          <cell r="C6" t="str">
            <v>Direct Deposit from Employer</v>
          </cell>
          <cell r="E6">
            <v>43677</v>
          </cell>
          <cell r="G6">
            <v>2031</v>
          </cell>
        </row>
        <row r="7">
          <cell r="A7" t="str">
            <v>Interest Income</v>
          </cell>
          <cell r="C7" t="str">
            <v>Target</v>
          </cell>
          <cell r="E7">
            <v>43676</v>
          </cell>
          <cell r="G7">
            <v>2030</v>
          </cell>
        </row>
        <row r="8">
          <cell r="A8" t="str">
            <v>Dividends</v>
          </cell>
          <cell r="C8" t="str">
            <v>Costco</v>
          </cell>
          <cell r="E8">
            <v>43675</v>
          </cell>
          <cell r="G8" t="str">
            <v>EFT</v>
          </cell>
        </row>
        <row r="9">
          <cell r="A9" t="str">
            <v>Gifts Received</v>
          </cell>
          <cell r="C9" t="str">
            <v>Wal-Mart</v>
          </cell>
          <cell r="E9">
            <v>43674</v>
          </cell>
          <cell r="G9" t="str">
            <v>DEP</v>
          </cell>
        </row>
        <row r="10">
          <cell r="A10" t="str">
            <v>Refunds/Reimbursements</v>
          </cell>
          <cell r="C10" t="str">
            <v>Joe's Food Mart</v>
          </cell>
          <cell r="E10">
            <v>43673</v>
          </cell>
          <cell r="G10" t="str">
            <v>TXFR</v>
          </cell>
        </row>
        <row r="11">
          <cell r="A11" t="str">
            <v>Financial Aid</v>
          </cell>
          <cell r="E11">
            <v>43672</v>
          </cell>
          <cell r="G11" t="str">
            <v>CARD</v>
          </cell>
        </row>
        <row r="12">
          <cell r="A12" t="str">
            <v>Rental Income</v>
          </cell>
          <cell r="E12">
            <v>43671</v>
          </cell>
          <cell r="G12" t="str">
            <v>FEE</v>
          </cell>
        </row>
        <row r="13">
          <cell r="A13" t="str">
            <v>INCOME-Other</v>
          </cell>
          <cell r="E13">
            <v>43670</v>
          </cell>
        </row>
        <row r="14">
          <cell r="A14" t="str">
            <v>***** SAVINGS *****</v>
          </cell>
          <cell r="E14">
            <v>43669</v>
          </cell>
        </row>
        <row r="15">
          <cell r="A15" t="str">
            <v>Emergency Fund</v>
          </cell>
          <cell r="E15">
            <v>43668</v>
          </cell>
        </row>
        <row r="16">
          <cell r="A16" t="str">
            <v>Retirement Fund</v>
          </cell>
          <cell r="E16">
            <v>43667</v>
          </cell>
        </row>
        <row r="17">
          <cell r="A17" t="str">
            <v>Investments</v>
          </cell>
          <cell r="E17">
            <v>43666</v>
          </cell>
        </row>
        <row r="18">
          <cell r="A18" t="str">
            <v>College Fund</v>
          </cell>
        </row>
        <row r="19">
          <cell r="A19" t="str">
            <v>Taxes</v>
          </cell>
        </row>
        <row r="20">
          <cell r="A20" t="str">
            <v>Vacation Fund</v>
          </cell>
        </row>
        <row r="21">
          <cell r="A21" t="str">
            <v>SAVINGS -Other</v>
          </cell>
        </row>
        <row r="22">
          <cell r="A22" t="str">
            <v>***** CHARITY / GIFTS *****</v>
          </cell>
        </row>
        <row r="23">
          <cell r="A23" t="str">
            <v>Tithing</v>
          </cell>
        </row>
        <row r="24">
          <cell r="A24" t="str">
            <v>Charitable Donations</v>
          </cell>
        </row>
        <row r="25">
          <cell r="A25" t="str">
            <v>Religious Donations</v>
          </cell>
        </row>
        <row r="26">
          <cell r="A26" t="str">
            <v>Gifts</v>
          </cell>
        </row>
        <row r="27">
          <cell r="A27" t="str">
            <v>Christmas</v>
          </cell>
        </row>
        <row r="28">
          <cell r="A28" t="str">
            <v>CHARITY - Other</v>
          </cell>
        </row>
        <row r="29">
          <cell r="A29" t="str">
            <v>***** HOUSING *****</v>
          </cell>
        </row>
        <row r="30">
          <cell r="A30" t="str">
            <v>Mortgage/Rent</v>
          </cell>
        </row>
        <row r="31">
          <cell r="A31" t="str">
            <v>Home/Rental Insurance</v>
          </cell>
        </row>
        <row r="32">
          <cell r="A32" t="str">
            <v>Real Estate Taxes</v>
          </cell>
        </row>
        <row r="33">
          <cell r="A33" t="str">
            <v>Furnishings/Appliances</v>
          </cell>
        </row>
        <row r="34">
          <cell r="A34" t="str">
            <v>Lawn/Garden</v>
          </cell>
        </row>
        <row r="35">
          <cell r="A35" t="str">
            <v>Maintenance/Supplies</v>
          </cell>
        </row>
        <row r="36">
          <cell r="A36" t="str">
            <v>Improvements</v>
          </cell>
        </row>
        <row r="37">
          <cell r="A37" t="str">
            <v>HOUSING - Other</v>
          </cell>
        </row>
        <row r="38">
          <cell r="A38" t="str">
            <v>***** UTILITIES *****</v>
          </cell>
        </row>
        <row r="39">
          <cell r="A39" t="str">
            <v>Electricity</v>
          </cell>
        </row>
        <row r="40">
          <cell r="A40" t="str">
            <v>Gas/Oil</v>
          </cell>
        </row>
        <row r="41">
          <cell r="A41" t="str">
            <v>Water/Sewer/Trash</v>
          </cell>
        </row>
        <row r="42">
          <cell r="A42" t="str">
            <v>Phone</v>
          </cell>
        </row>
        <row r="43">
          <cell r="A43" t="str">
            <v>Cable/Satellite</v>
          </cell>
        </row>
        <row r="44">
          <cell r="A44" t="str">
            <v>Internet</v>
          </cell>
        </row>
        <row r="45">
          <cell r="A45" t="str">
            <v>UTILITIES - Other</v>
          </cell>
        </row>
        <row r="46">
          <cell r="A46" t="str">
            <v>***** FOOD *****</v>
          </cell>
        </row>
        <row r="47">
          <cell r="A47" t="str">
            <v>Groceries</v>
          </cell>
        </row>
        <row r="48">
          <cell r="A48" t="str">
            <v>Dining/Eating Out</v>
          </cell>
        </row>
        <row r="49">
          <cell r="A49" t="str">
            <v>Pet Food</v>
          </cell>
        </row>
        <row r="50">
          <cell r="A50" t="str">
            <v>FOOD - Other</v>
          </cell>
        </row>
        <row r="51">
          <cell r="A51" t="str">
            <v>***** TRANSPORTATION *****</v>
          </cell>
        </row>
        <row r="52">
          <cell r="A52" t="str">
            <v>Vehicle Payments</v>
          </cell>
        </row>
        <row r="53">
          <cell r="A53" t="str">
            <v>Auto Insurance</v>
          </cell>
        </row>
        <row r="54">
          <cell r="A54" t="str">
            <v>Fuel</v>
          </cell>
        </row>
        <row r="55">
          <cell r="A55" t="str">
            <v>Bus/Taxi/Train Fare</v>
          </cell>
        </row>
        <row r="56">
          <cell r="A56" t="str">
            <v>Repairs/Tires</v>
          </cell>
        </row>
        <row r="57">
          <cell r="A57" t="str">
            <v>Registration/License</v>
          </cell>
        </row>
        <row r="58">
          <cell r="A58" t="str">
            <v>TRANSPORTATION - Other</v>
          </cell>
        </row>
        <row r="59">
          <cell r="A59" t="str">
            <v>***** HEALTH *****</v>
          </cell>
        </row>
        <row r="60">
          <cell r="A60" t="str">
            <v>Health Insurance</v>
          </cell>
        </row>
        <row r="61">
          <cell r="A61" t="str">
            <v>Disability Insurance</v>
          </cell>
        </row>
        <row r="62">
          <cell r="A62" t="str">
            <v>Doctor/Dentist/Optometrist</v>
          </cell>
        </row>
        <row r="63">
          <cell r="A63" t="str">
            <v>Medicine/Drugs</v>
          </cell>
        </row>
        <row r="64">
          <cell r="A64" t="str">
            <v>Health Club Dues</v>
          </cell>
        </row>
        <row r="65">
          <cell r="A65" t="str">
            <v>Life Insurance</v>
          </cell>
        </row>
        <row r="66">
          <cell r="A66" t="str">
            <v>Veterinarian/Pet Care</v>
          </cell>
        </row>
        <row r="67">
          <cell r="A67" t="str">
            <v>HEALTH - Other</v>
          </cell>
        </row>
        <row r="68">
          <cell r="A68" t="str">
            <v>***** DAILY LIVING *****</v>
          </cell>
        </row>
        <row r="69">
          <cell r="A69" t="str">
            <v>Education</v>
          </cell>
        </row>
        <row r="70">
          <cell r="A70" t="str">
            <v>Clothing</v>
          </cell>
        </row>
        <row r="71">
          <cell r="A71" t="str">
            <v>Personal Supplies</v>
          </cell>
        </row>
        <row r="72">
          <cell r="A72" t="str">
            <v>Cleaning Services</v>
          </cell>
        </row>
        <row r="73">
          <cell r="A73" t="str">
            <v>Laundry / Dry Cleaning</v>
          </cell>
        </row>
        <row r="74">
          <cell r="A74" t="str">
            <v>Salon/Barber</v>
          </cell>
        </row>
        <row r="75">
          <cell r="A75" t="str">
            <v>DAILY LIVING - Other</v>
          </cell>
        </row>
        <row r="76">
          <cell r="A76" t="str">
            <v>***** CHILDREN *****</v>
          </cell>
        </row>
        <row r="77">
          <cell r="A77" t="str">
            <v>Children:Clothing</v>
          </cell>
        </row>
        <row r="78">
          <cell r="A78" t="str">
            <v>Medical</v>
          </cell>
        </row>
        <row r="79">
          <cell r="A79" t="str">
            <v>Music Lessons</v>
          </cell>
        </row>
        <row r="80">
          <cell r="A80" t="str">
            <v>School Tuition</v>
          </cell>
        </row>
        <row r="81">
          <cell r="A81" t="str">
            <v>School Lunch</v>
          </cell>
        </row>
        <row r="82">
          <cell r="A82" t="str">
            <v>School Supplies</v>
          </cell>
        </row>
        <row r="83">
          <cell r="A83" t="str">
            <v>Babysitting/Child Care</v>
          </cell>
        </row>
        <row r="84">
          <cell r="A84" t="str">
            <v>Toys/Games</v>
          </cell>
        </row>
        <row r="85">
          <cell r="A85" t="str">
            <v>CHILDREN - Other</v>
          </cell>
        </row>
        <row r="86">
          <cell r="A86" t="str">
            <v>***** OBLIGATIONS *****</v>
          </cell>
        </row>
        <row r="87">
          <cell r="A87" t="str">
            <v>Student Loan</v>
          </cell>
        </row>
        <row r="88">
          <cell r="A88" t="str">
            <v>Other Loan</v>
          </cell>
        </row>
        <row r="89">
          <cell r="A89" t="str">
            <v>Credit Card #1</v>
          </cell>
        </row>
        <row r="90">
          <cell r="A90" t="str">
            <v>Credit Card #2</v>
          </cell>
        </row>
        <row r="91">
          <cell r="A91" t="str">
            <v>Credit Card #3</v>
          </cell>
        </row>
        <row r="92">
          <cell r="A92" t="str">
            <v>Alimony/Child Support</v>
          </cell>
        </row>
        <row r="93">
          <cell r="A93" t="str">
            <v>Federal Taxes</v>
          </cell>
        </row>
        <row r="94">
          <cell r="A94" t="str">
            <v>State/Local Taxes</v>
          </cell>
        </row>
        <row r="95">
          <cell r="A95" t="str">
            <v>Legal Fees</v>
          </cell>
        </row>
        <row r="96">
          <cell r="A96" t="str">
            <v>OBLIGATIONS - Other</v>
          </cell>
        </row>
        <row r="97">
          <cell r="A97" t="str">
            <v>***** BUSINESS EXPENSE *****</v>
          </cell>
        </row>
        <row r="98">
          <cell r="A98" t="str">
            <v>Deductible Expenses</v>
          </cell>
        </row>
        <row r="99">
          <cell r="A99" t="str">
            <v>Non-Deductible Expenses</v>
          </cell>
        </row>
        <row r="100">
          <cell r="A100" t="str">
            <v>BUSINESS - Other</v>
          </cell>
        </row>
        <row r="101">
          <cell r="A101" t="str">
            <v>***** ENTERTAINMENT *****</v>
          </cell>
        </row>
        <row r="102">
          <cell r="A102" t="str">
            <v>Vacation/Travel</v>
          </cell>
        </row>
        <row r="103">
          <cell r="A103" t="str">
            <v>Videos/DVDs</v>
          </cell>
        </row>
        <row r="104">
          <cell r="A104" t="str">
            <v>Music</v>
          </cell>
        </row>
        <row r="105">
          <cell r="A105" t="str">
            <v>Games</v>
          </cell>
        </row>
        <row r="106">
          <cell r="A106" t="str">
            <v>Rentals</v>
          </cell>
        </row>
        <row r="107">
          <cell r="A107" t="str">
            <v>Movies/Theater</v>
          </cell>
        </row>
        <row r="108">
          <cell r="A108" t="str">
            <v>Concerts/Plays</v>
          </cell>
        </row>
        <row r="109">
          <cell r="A109" t="str">
            <v>Books</v>
          </cell>
        </row>
        <row r="110">
          <cell r="A110" t="str">
            <v>Hobbies</v>
          </cell>
        </row>
        <row r="111">
          <cell r="A111" t="str">
            <v>Film/Photos</v>
          </cell>
        </row>
        <row r="112">
          <cell r="A112" t="str">
            <v>Sports</v>
          </cell>
        </row>
        <row r="113">
          <cell r="A113" t="str">
            <v>Outdoor Recreation</v>
          </cell>
        </row>
        <row r="114">
          <cell r="A114" t="str">
            <v>Toys/Gadgets</v>
          </cell>
        </row>
        <row r="115">
          <cell r="A115" t="str">
            <v>ENTERTAINMENT - Other</v>
          </cell>
        </row>
        <row r="116">
          <cell r="A116" t="str">
            <v>***** SUBSCRIPTIONS *****</v>
          </cell>
        </row>
        <row r="117">
          <cell r="A117" t="str">
            <v>Newspaper</v>
          </cell>
        </row>
        <row r="118">
          <cell r="A118" t="str">
            <v>Magazines</v>
          </cell>
        </row>
        <row r="119">
          <cell r="A119" t="str">
            <v>Dues/Memberships</v>
          </cell>
        </row>
        <row r="120">
          <cell r="A120" t="str">
            <v>SUBSCRIPTIONS - Other</v>
          </cell>
        </row>
        <row r="121">
          <cell r="A121" t="str">
            <v>***** MISCELLANEOUS *****</v>
          </cell>
        </row>
        <row r="122">
          <cell r="A122" t="str">
            <v>Bank Fees</v>
          </cell>
        </row>
        <row r="123">
          <cell r="A123" t="str">
            <v>Postage</v>
          </cell>
        </row>
        <row r="124">
          <cell r="A124" t="str">
            <v>MISC - Other</v>
          </cell>
        </row>
      </sheetData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593488-525C-4B0C-A63B-665E7EC4D226}" name="CheckRegister4" displayName="CheckRegister4" ref="B3:G670" totalsRowShown="0" headerRowDxfId="43" dataDxfId="42">
  <autoFilter ref="B3:G670" xr:uid="{00000000-0009-0000-0100-000001000000}"/>
  <tableColumns count="6">
    <tableColumn id="1" xr3:uid="{A7C4CE9B-BACE-46BE-8C9C-C879BFF1EE07}" name="Category" dataDxfId="41"/>
    <tableColumn id="2" xr3:uid="{462BA8A5-BCDF-4969-8835-4DFD0D029DE7}" name="Date" dataDxfId="40" dataCellStyle="Date"/>
    <tableColumn id="3" xr3:uid="{DD88B16E-2E0A-4AA5-A44B-39CF9F932813}" name="Description of Transaction" dataDxfId="39"/>
    <tableColumn id="5" xr3:uid="{BDFB9A60-B14E-48B0-82EA-5CB6F12E4255}" name="Debit   (-)" dataDxfId="38" dataCellStyle="Currency"/>
    <tableColumn id="10" xr3:uid="{4EE54BE2-BE9D-4DEE-83EE-4D8D9D40C208}" name="Credit (+)" dataDxfId="37" dataCellStyle="Currency"/>
    <tableColumn id="6" xr3:uid="{992F7DD5-EA17-4B98-850C-254FB501CC60}" name="Balance" dataDxfId="36" dataCellStyle="Currency">
      <calculatedColumnFormula>CheckRegister4[[#This Row],[Debit   (-)]]+CheckRegister4[[#This Row],[Credit (+)]]</calculatedColumnFormula>
    </tableColumn>
  </tableColumns>
  <tableStyleInfo name="Check Register" showFirstColumn="0" showLastColumn="0" showRowStripes="1" showColumnStripes="0"/>
  <extLst>
    <ext xmlns:x14="http://schemas.microsoft.com/office/spreadsheetml/2009/9/main" uri="{504A1905-F514-4f6f-8877-14C23A59335A}">
      <x14:table altTextSummary="Enter check Number, Date, Description of Transaction, Debit &amp; Credit amounts. Mark column F when checks clear. Bala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087659-5D5E-44F5-8256-52EB45776275}" name="CheckRegister45" displayName="CheckRegister45" ref="B3:F50" totalsRowShown="0" headerRowDxfId="35">
  <autoFilter ref="B3:F50" xr:uid="{00000000-0009-0000-0100-000001000000}"/>
  <tableColumns count="5">
    <tableColumn id="2" xr3:uid="{06F1247B-CBD2-4F93-9F5A-76C5C013A5DB}" name="Date" dataDxfId="34" dataCellStyle="Date"/>
    <tableColumn id="3" xr3:uid="{19565289-0B97-48BD-B43D-824417843D22}" name="Description of Transaction"/>
    <tableColumn id="5" xr3:uid="{4EF09FE3-9A62-4F2C-AA16-3DAB04563A2B}" name="Debit   (-)" dataDxfId="33" dataCellStyle="Currency"/>
    <tableColumn id="10" xr3:uid="{99132BAA-72D3-465D-BB11-8ABF2D972C4C}" name="Credit (+)" dataDxfId="32" dataCellStyle="Currency"/>
    <tableColumn id="6" xr3:uid="{B68DCFEF-AD23-4BA8-A42A-3FBDDCCB27E8}" name="Balance" dataDxfId="31" dataCellStyle="Currency">
      <calculatedColumnFormula>IFERROR(IF(ROW()=3,$E$4,F3-CheckRegister45[[#This Row],[Debit   (-)]]+CheckRegister45[[#This Row],[Credit (+)]]),0)</calculatedColumnFormula>
    </tableColumn>
  </tableColumns>
  <tableStyleInfo name="Check Register" showFirstColumn="0" showLastColumn="0" showRowStripes="1" showColumnStripes="0"/>
  <extLst>
    <ext xmlns:x14="http://schemas.microsoft.com/office/spreadsheetml/2009/9/main" uri="{504A1905-F514-4f6f-8877-14C23A59335A}">
      <x14:table altTextSummary="Enter check Number, Date, Description of Transaction, Debit &amp; Credit amounts. Mark column F when checks clear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DA15-9FFE-47C3-B82A-39B8C0788908}">
  <sheetPr>
    <tabColor theme="6"/>
    <pageSetUpPr fitToPage="1"/>
  </sheetPr>
  <dimension ref="A1:M670"/>
  <sheetViews>
    <sheetView showGridLines="0" topLeftCell="B1" zoomScaleNormal="100" workbookViewId="0">
      <pane ySplit="3" topLeftCell="A4" activePane="bottomLeft" state="frozen"/>
      <selection activeCell="B1" sqref="B1"/>
      <selection pane="bottomLeft" activeCell="B5" sqref="B5"/>
    </sheetView>
  </sheetViews>
  <sheetFormatPr defaultColWidth="20.83203125" defaultRowHeight="30" customHeight="1" x14ac:dyDescent="0.3"/>
  <cols>
    <col min="1" max="1" width="3.1640625" style="4" hidden="1" customWidth="1"/>
    <col min="2" max="2" width="29.5" style="25" customWidth="1"/>
    <col min="3" max="3" width="14.5" style="33" customWidth="1"/>
    <col min="4" max="4" width="52.83203125" style="25" customWidth="1"/>
    <col min="5" max="7" width="24.83203125" style="25" customWidth="1"/>
    <col min="8" max="8" width="23" style="4" customWidth="1"/>
    <col min="9" max="16384" width="20.83203125" style="4"/>
  </cols>
  <sheetData>
    <row r="1" spans="1:13" ht="17.25" customHeight="1" x14ac:dyDescent="0.25">
      <c r="B1" s="88" t="s">
        <v>77</v>
      </c>
      <c r="C1" s="88"/>
      <c r="D1" s="88"/>
      <c r="E1" s="88"/>
      <c r="F1" s="88"/>
      <c r="G1" s="88"/>
    </row>
    <row r="2" spans="1:13" ht="30" customHeight="1" x14ac:dyDescent="0.3">
      <c r="B2" s="87" t="s">
        <v>46</v>
      </c>
      <c r="C2" s="87"/>
      <c r="D2" s="87"/>
      <c r="E2" s="87"/>
      <c r="F2" s="87"/>
      <c r="G2" s="87"/>
    </row>
    <row r="3" spans="1:13" ht="20.100000000000001" customHeight="1" x14ac:dyDescent="0.3">
      <c r="B3" s="20" t="s">
        <v>22</v>
      </c>
      <c r="C3" s="31" t="s">
        <v>1</v>
      </c>
      <c r="D3" s="20" t="s">
        <v>6</v>
      </c>
      <c r="E3" s="20" t="s">
        <v>7</v>
      </c>
      <c r="F3" s="20" t="s">
        <v>8</v>
      </c>
      <c r="G3" s="20" t="s">
        <v>2</v>
      </c>
    </row>
    <row r="4" spans="1:13" ht="30" customHeight="1" x14ac:dyDescent="0.3">
      <c r="B4" s="26"/>
      <c r="C4" s="34"/>
      <c r="D4" s="27" t="s">
        <v>10</v>
      </c>
      <c r="E4" s="28"/>
      <c r="F4" s="28"/>
      <c r="G4" s="29">
        <v>8000</v>
      </c>
      <c r="H4"/>
      <c r="I4"/>
      <c r="J4"/>
      <c r="K4"/>
      <c r="L4"/>
      <c r="M4"/>
    </row>
    <row r="5" spans="1:13" ht="30" customHeight="1" x14ac:dyDescent="0.3">
      <c r="A5" s="16"/>
      <c r="B5" s="30" t="s">
        <v>47</v>
      </c>
      <c r="C5" s="32">
        <v>44199</v>
      </c>
      <c r="D5" s="23" t="s">
        <v>53</v>
      </c>
      <c r="E5" s="24"/>
      <c r="F5" s="21">
        <v>2000</v>
      </c>
      <c r="G5" s="22">
        <f>CheckRegister4[[#This Row],[Debit   (-)]]+CheckRegister4[[#This Row],[Credit (+)]]+G4</f>
        <v>10000</v>
      </c>
      <c r="H5"/>
      <c r="I5"/>
      <c r="J5"/>
      <c r="K5"/>
      <c r="L5"/>
      <c r="M5"/>
    </row>
    <row r="6" spans="1:13" ht="30" customHeight="1" x14ac:dyDescent="0.3">
      <c r="B6" s="23" t="s">
        <v>48</v>
      </c>
      <c r="C6" s="35">
        <v>44200</v>
      </c>
      <c r="D6" s="23" t="s">
        <v>54</v>
      </c>
      <c r="E6" s="24"/>
      <c r="F6" s="21">
        <v>1500</v>
      </c>
      <c r="G6" s="22">
        <f>IFERROR(IF(ROW()=3,$F$4,G5-CheckRegister4[[#This Row],[Debit   (-)]]+CheckRegister4[[#This Row],[Credit (+)]]),0)</f>
        <v>11500</v>
      </c>
      <c r="H6"/>
      <c r="I6"/>
      <c r="J6"/>
      <c r="K6"/>
      <c r="L6"/>
      <c r="M6"/>
    </row>
    <row r="7" spans="1:13" ht="30" customHeight="1" x14ac:dyDescent="0.3">
      <c r="B7" s="23" t="s">
        <v>9</v>
      </c>
      <c r="C7" s="35">
        <v>44201</v>
      </c>
      <c r="D7" s="23" t="s">
        <v>60</v>
      </c>
      <c r="E7" s="24"/>
      <c r="F7" s="39">
        <v>0.1</v>
      </c>
      <c r="G7" s="22">
        <f>IFERROR(IF(ROW()=3,$F$4,G6-CheckRegister4[[#This Row],[Debit   (-)]]+CheckRegister4[[#This Row],[Credit (+)]]),0)</f>
        <v>11500.1</v>
      </c>
      <c r="H7"/>
      <c r="I7"/>
      <c r="J7"/>
      <c r="K7"/>
      <c r="L7"/>
      <c r="M7"/>
    </row>
    <row r="8" spans="1:13" ht="30" customHeight="1" x14ac:dyDescent="0.3">
      <c r="B8" s="23" t="s">
        <v>12</v>
      </c>
      <c r="C8" s="32">
        <v>44202</v>
      </c>
      <c r="D8" s="23" t="s">
        <v>55</v>
      </c>
      <c r="E8" s="24">
        <v>500</v>
      </c>
      <c r="F8" s="21"/>
      <c r="G8" s="22">
        <f>IFERROR(IF(ROW()=3,$F$4,G7-CheckRegister4[[#This Row],[Debit   (-)]]+CheckRegister4[[#This Row],[Credit (+)]]),0)</f>
        <v>11000.1</v>
      </c>
      <c r="H8"/>
      <c r="I8"/>
      <c r="J8"/>
      <c r="K8"/>
      <c r="L8"/>
      <c r="M8"/>
    </row>
    <row r="9" spans="1:13" ht="30" customHeight="1" x14ac:dyDescent="0.3">
      <c r="B9" s="23" t="s">
        <v>27</v>
      </c>
      <c r="C9" s="32">
        <v>44203</v>
      </c>
      <c r="D9" s="23" t="s">
        <v>56</v>
      </c>
      <c r="E9" s="24">
        <v>80</v>
      </c>
      <c r="F9" s="21"/>
      <c r="G9" s="22">
        <f>IFERROR(IF(ROW()=3,$F$4,G8-CheckRegister4[[#This Row],[Debit   (-)]]+CheckRegister4[[#This Row],[Credit (+)]]),0)</f>
        <v>10920.1</v>
      </c>
      <c r="H9"/>
      <c r="I9"/>
      <c r="J9"/>
      <c r="K9"/>
      <c r="L9"/>
      <c r="M9"/>
    </row>
    <row r="10" spans="1:13" ht="30" customHeight="1" x14ac:dyDescent="0.3">
      <c r="B10" s="23" t="s">
        <v>63</v>
      </c>
      <c r="C10" s="32">
        <v>44204</v>
      </c>
      <c r="D10" s="23" t="s">
        <v>57</v>
      </c>
      <c r="E10" s="24">
        <v>75</v>
      </c>
      <c r="F10" s="21"/>
      <c r="G10" s="22">
        <f>IFERROR(IF(ROW()=3,$F$4,G9-CheckRegister4[[#This Row],[Debit   (-)]]+CheckRegister4[[#This Row],[Credit (+)]]),0)</f>
        <v>10845.1</v>
      </c>
      <c r="H10"/>
      <c r="I10"/>
      <c r="J10"/>
      <c r="K10"/>
      <c r="L10"/>
      <c r="M10"/>
    </row>
    <row r="11" spans="1:13" ht="30" customHeight="1" x14ac:dyDescent="0.3">
      <c r="B11" s="23" t="s">
        <v>62</v>
      </c>
      <c r="C11" s="32">
        <v>44205</v>
      </c>
      <c r="D11" s="23" t="s">
        <v>58</v>
      </c>
      <c r="E11" s="24">
        <v>125</v>
      </c>
      <c r="F11" s="21"/>
      <c r="G11" s="22">
        <f>IFERROR(IF(ROW()=3,$F$4,G10-CheckRegister4[[#This Row],[Debit   (-)]]+CheckRegister4[[#This Row],[Credit (+)]]),0)</f>
        <v>10720.1</v>
      </c>
      <c r="H11"/>
      <c r="I11"/>
      <c r="J11"/>
      <c r="K11"/>
      <c r="L11"/>
      <c r="M11"/>
    </row>
    <row r="12" spans="1:13" ht="30" customHeight="1" x14ac:dyDescent="0.3">
      <c r="B12" s="23" t="s">
        <v>61</v>
      </c>
      <c r="C12" s="32">
        <v>44206</v>
      </c>
      <c r="D12" s="23" t="s">
        <v>59</v>
      </c>
      <c r="E12" s="24">
        <v>25</v>
      </c>
      <c r="F12" s="21"/>
      <c r="G12" s="22">
        <f>IFERROR(IF(ROW()=3,$F$4,G11-CheckRegister4[[#This Row],[Debit   (-)]]+CheckRegister4[[#This Row],[Credit (+)]]),0)</f>
        <v>10695.1</v>
      </c>
      <c r="H12"/>
      <c r="I12"/>
      <c r="J12"/>
      <c r="K12"/>
      <c r="L12"/>
      <c r="M12"/>
    </row>
    <row r="13" spans="1:13" ht="30" customHeight="1" x14ac:dyDescent="0.3">
      <c r="B13" s="23" t="s">
        <v>28</v>
      </c>
      <c r="C13" s="32">
        <v>44207</v>
      </c>
      <c r="D13" s="23" t="s">
        <v>64</v>
      </c>
      <c r="E13" s="24">
        <v>150</v>
      </c>
      <c r="F13" s="21"/>
      <c r="G13" s="22">
        <f>IFERROR(IF(ROW()=3,$F$4,G12-CheckRegister4[[#This Row],[Debit   (-)]]+CheckRegister4[[#This Row],[Credit (+)]]),0)</f>
        <v>10545.1</v>
      </c>
      <c r="H13"/>
      <c r="I13"/>
      <c r="J13"/>
      <c r="K13"/>
      <c r="L13"/>
      <c r="M13"/>
    </row>
    <row r="14" spans="1:13" ht="30" customHeight="1" x14ac:dyDescent="0.3">
      <c r="B14" s="23" t="s">
        <v>18</v>
      </c>
      <c r="C14" s="32">
        <v>44208</v>
      </c>
      <c r="D14" s="23" t="s">
        <v>65</v>
      </c>
      <c r="E14" s="24">
        <v>200</v>
      </c>
      <c r="F14" s="21"/>
      <c r="G14" s="22">
        <f>IFERROR(IF(ROW()=3,$F$4,G13-CheckRegister4[[#This Row],[Debit   (-)]]+CheckRegister4[[#This Row],[Credit (+)]]),0)</f>
        <v>10345.1</v>
      </c>
      <c r="H14"/>
      <c r="I14"/>
      <c r="J14"/>
      <c r="K14"/>
      <c r="L14"/>
      <c r="M14"/>
    </row>
    <row r="15" spans="1:13" ht="30" customHeight="1" x14ac:dyDescent="0.3">
      <c r="B15" s="23" t="s">
        <v>43</v>
      </c>
      <c r="C15" s="32">
        <v>44209</v>
      </c>
      <c r="D15" s="23" t="s">
        <v>66</v>
      </c>
      <c r="E15" s="24">
        <v>200</v>
      </c>
      <c r="F15" s="21"/>
      <c r="G15" s="22">
        <f>IFERROR(IF(ROW()=3,$F$4,G14-CheckRegister4[[#This Row],[Debit   (-)]]+CheckRegister4[[#This Row],[Credit (+)]]),0)</f>
        <v>10145.1</v>
      </c>
      <c r="H15"/>
      <c r="I15"/>
      <c r="J15"/>
      <c r="K15"/>
      <c r="L15"/>
      <c r="M15"/>
    </row>
    <row r="16" spans="1:13" ht="30" customHeight="1" x14ac:dyDescent="0.3">
      <c r="B16" s="23" t="s">
        <v>49</v>
      </c>
      <c r="C16" s="32">
        <v>44210</v>
      </c>
      <c r="D16" s="23" t="s">
        <v>67</v>
      </c>
      <c r="E16" s="24">
        <v>300</v>
      </c>
      <c r="F16" s="21"/>
      <c r="G16" s="22">
        <f>IFERROR(IF(ROW()=3,$F$4,G15-CheckRegister4[[#This Row],[Debit   (-)]]+CheckRegister4[[#This Row],[Credit (+)]]),0)</f>
        <v>9845.1</v>
      </c>
      <c r="H16"/>
      <c r="I16"/>
      <c r="J16"/>
      <c r="K16"/>
      <c r="L16"/>
    </row>
    <row r="17" spans="2:12" ht="30" customHeight="1" x14ac:dyDescent="0.3">
      <c r="B17" s="23" t="s">
        <v>29</v>
      </c>
      <c r="C17" s="32">
        <v>44211</v>
      </c>
      <c r="D17" s="23" t="s">
        <v>59</v>
      </c>
      <c r="E17" s="24">
        <v>100</v>
      </c>
      <c r="F17" s="21"/>
      <c r="G17" s="22">
        <f>IFERROR(IF(ROW()=3,$F$4,G16-CheckRegister4[[#This Row],[Debit   (-)]]+CheckRegister4[[#This Row],[Credit (+)]]),0)</f>
        <v>9745.1</v>
      </c>
      <c r="H17"/>
      <c r="I17"/>
      <c r="J17"/>
      <c r="K17"/>
      <c r="L17"/>
    </row>
    <row r="18" spans="2:12" ht="30" customHeight="1" x14ac:dyDescent="0.3">
      <c r="B18" s="23" t="s">
        <v>33</v>
      </c>
      <c r="C18" s="32">
        <v>44212</v>
      </c>
      <c r="D18" s="23" t="s">
        <v>69</v>
      </c>
      <c r="E18" s="24">
        <v>65</v>
      </c>
      <c r="F18" s="21"/>
      <c r="G18" s="22">
        <f>IFERROR(IF(ROW()=3,$F$4,G17-CheckRegister4[[#This Row],[Debit   (-)]]+CheckRegister4[[#This Row],[Credit (+)]]),0)</f>
        <v>9680.1</v>
      </c>
      <c r="H18"/>
      <c r="I18"/>
      <c r="J18"/>
      <c r="K18"/>
      <c r="L18"/>
    </row>
    <row r="19" spans="2:12" ht="30" customHeight="1" x14ac:dyDescent="0.3">
      <c r="B19" s="23" t="s">
        <v>34</v>
      </c>
      <c r="C19" s="32">
        <v>44213</v>
      </c>
      <c r="D19" s="23" t="s">
        <v>68</v>
      </c>
      <c r="E19" s="24">
        <v>80</v>
      </c>
      <c r="F19" s="21"/>
      <c r="G19" s="22">
        <f>IFERROR(IF(ROW()=3,$F$4,G18-CheckRegister4[[#This Row],[Debit   (-)]]+CheckRegister4[[#This Row],[Credit (+)]]),0)</f>
        <v>9600.1</v>
      </c>
    </row>
    <row r="20" spans="2:12" ht="30" customHeight="1" x14ac:dyDescent="0.3">
      <c r="B20" s="23" t="s">
        <v>44</v>
      </c>
      <c r="C20" s="32">
        <v>44214</v>
      </c>
      <c r="D20" s="23" t="s">
        <v>70</v>
      </c>
      <c r="E20" s="24">
        <v>25</v>
      </c>
      <c r="F20" s="21"/>
      <c r="G20" s="22">
        <f>IFERROR(IF(ROW()=3,$F$4,G19-CheckRegister4[[#This Row],[Debit   (-)]]+CheckRegister4[[#This Row],[Credit (+)]]),0)</f>
        <v>9575.1</v>
      </c>
    </row>
    <row r="21" spans="2:12" ht="30" customHeight="1" x14ac:dyDescent="0.3">
      <c r="B21" s="23" t="s">
        <v>13</v>
      </c>
      <c r="C21" s="32">
        <v>44215</v>
      </c>
      <c r="D21" s="23" t="s">
        <v>71</v>
      </c>
      <c r="E21" s="24">
        <v>250</v>
      </c>
      <c r="F21" s="21"/>
      <c r="G21" s="22">
        <f>IFERROR(IF(ROW()=3,$F$4,G20-CheckRegister4[[#This Row],[Debit   (-)]]+CheckRegister4[[#This Row],[Credit (+)]]),0)</f>
        <v>9325.1</v>
      </c>
    </row>
    <row r="22" spans="2:12" ht="30" customHeight="1" x14ac:dyDescent="0.3">
      <c r="B22" s="23" t="s">
        <v>21</v>
      </c>
      <c r="C22" s="32">
        <v>44216</v>
      </c>
      <c r="D22" s="23" t="s">
        <v>72</v>
      </c>
      <c r="E22" s="24">
        <v>100</v>
      </c>
      <c r="F22" s="21"/>
      <c r="G22" s="22">
        <f>IFERROR(IF(ROW()=3,$F$4,G21-CheckRegister4[[#This Row],[Debit   (-)]]+CheckRegister4[[#This Row],[Credit (+)]]),0)</f>
        <v>9225.1</v>
      </c>
      <c r="H22"/>
      <c r="I22"/>
      <c r="J22"/>
    </row>
    <row r="23" spans="2:12" ht="30" customHeight="1" x14ac:dyDescent="0.3">
      <c r="B23" s="23" t="s">
        <v>17</v>
      </c>
      <c r="C23" s="32">
        <v>44217</v>
      </c>
      <c r="D23" s="23" t="s">
        <v>73</v>
      </c>
      <c r="E23" s="24">
        <v>200</v>
      </c>
      <c r="F23" s="21"/>
      <c r="G23" s="22">
        <f>IFERROR(IF(ROW()=3,$F$4,G22-CheckRegister4[[#This Row],[Debit   (-)]]+CheckRegister4[[#This Row],[Credit (+)]]),0)</f>
        <v>9025.1</v>
      </c>
      <c r="H23"/>
      <c r="I23"/>
      <c r="J23"/>
    </row>
    <row r="24" spans="2:12" ht="30" customHeight="1" x14ac:dyDescent="0.3">
      <c r="B24" s="23" t="s">
        <v>42</v>
      </c>
      <c r="C24" s="32">
        <v>44218</v>
      </c>
      <c r="D24" s="23" t="s">
        <v>74</v>
      </c>
      <c r="E24" s="24">
        <v>50</v>
      </c>
      <c r="F24" s="21"/>
      <c r="G24" s="22">
        <f>IFERROR(IF(ROW()=3,$F$4,G23-CheckRegister4[[#This Row],[Debit   (-)]]+CheckRegister4[[#This Row],[Credit (+)]]),0)</f>
        <v>8975.1</v>
      </c>
      <c r="H24"/>
      <c r="I24"/>
      <c r="J24"/>
    </row>
    <row r="25" spans="2:12" ht="30" customHeight="1" x14ac:dyDescent="0.3">
      <c r="B25" s="36" t="s">
        <v>30</v>
      </c>
      <c r="C25" s="37">
        <v>44225</v>
      </c>
      <c r="D25" s="36" t="s">
        <v>75</v>
      </c>
      <c r="E25" s="38">
        <v>975.1</v>
      </c>
      <c r="F25" s="38"/>
      <c r="G25" s="42">
        <f>IFERROR(IF(ROW()=3,$F$4,G24-CheckRegister4[[#This Row],[Debit   (-)]]+CheckRegister4[[#This Row],[Credit (+)]]),0)</f>
        <v>8000</v>
      </c>
    </row>
    <row r="26" spans="2:12" ht="30" customHeight="1" x14ac:dyDescent="0.3">
      <c r="B26" s="23"/>
      <c r="C26" s="32"/>
      <c r="D26" s="23"/>
      <c r="E26" s="24"/>
      <c r="F26" s="21"/>
      <c r="G26" s="22">
        <f>IFERROR(IF(ROW()=3,$F$4,G25-CheckRegister4[[#This Row],[Debit   (-)]]+CheckRegister4[[#This Row],[Credit (+)]]),0)</f>
        <v>8000</v>
      </c>
    </row>
    <row r="27" spans="2:12" ht="30" customHeight="1" x14ac:dyDescent="0.3">
      <c r="B27" s="23"/>
      <c r="C27" s="32"/>
      <c r="D27" s="23"/>
      <c r="E27" s="24"/>
      <c r="F27" s="21"/>
      <c r="G27" s="22">
        <f>IFERROR(IF(ROW()=3,$F$4,G26-CheckRegister4[[#This Row],[Debit   (-)]]+CheckRegister4[[#This Row],[Credit (+)]]),0)</f>
        <v>8000</v>
      </c>
    </row>
    <row r="28" spans="2:12" ht="30" customHeight="1" x14ac:dyDescent="0.3">
      <c r="B28" s="23"/>
      <c r="C28" s="32"/>
      <c r="D28" s="23"/>
      <c r="E28" s="24"/>
      <c r="F28" s="21"/>
      <c r="G28" s="22">
        <f>IFERROR(IF(ROW()=3,$F$4,G27-CheckRegister4[[#This Row],[Debit   (-)]]+CheckRegister4[[#This Row],[Credit (+)]]),0)</f>
        <v>8000</v>
      </c>
    </row>
    <row r="29" spans="2:12" ht="30" customHeight="1" x14ac:dyDescent="0.3">
      <c r="B29" s="23"/>
      <c r="C29" s="32"/>
      <c r="D29" s="23"/>
      <c r="E29" s="24"/>
      <c r="F29" s="21"/>
      <c r="G29" s="22">
        <f>IFERROR(IF(ROW()=3,$F$4,G28-CheckRegister4[[#This Row],[Debit   (-)]]+CheckRegister4[[#This Row],[Credit (+)]]),0)</f>
        <v>8000</v>
      </c>
    </row>
    <row r="30" spans="2:12" ht="30" customHeight="1" x14ac:dyDescent="0.3">
      <c r="B30" s="23"/>
      <c r="C30" s="32"/>
      <c r="D30" s="23"/>
      <c r="E30" s="24"/>
      <c r="F30" s="21"/>
      <c r="G30" s="22">
        <f>IFERROR(IF(ROW()=3,$F$4,G29-CheckRegister4[[#This Row],[Debit   (-)]]+CheckRegister4[[#This Row],[Credit (+)]]),0)</f>
        <v>8000</v>
      </c>
    </row>
    <row r="31" spans="2:12" ht="30" customHeight="1" x14ac:dyDescent="0.3">
      <c r="B31" s="23"/>
      <c r="C31" s="32"/>
      <c r="D31" s="23"/>
      <c r="E31" s="24"/>
      <c r="F31" s="21"/>
      <c r="G31" s="22">
        <f>IFERROR(IF(ROW()=3,$F$4,G30-CheckRegister4[[#This Row],[Debit   (-)]]+CheckRegister4[[#This Row],[Credit (+)]]),0)</f>
        <v>8000</v>
      </c>
    </row>
    <row r="32" spans="2:12" ht="30" customHeight="1" x14ac:dyDescent="0.3">
      <c r="B32" s="23"/>
      <c r="C32" s="32"/>
      <c r="D32" s="23"/>
      <c r="E32" s="24"/>
      <c r="F32" s="21"/>
      <c r="G32" s="22">
        <f>IFERROR(IF(ROW()=3,$F$4,G31-CheckRegister4[[#This Row],[Debit   (-)]]+CheckRegister4[[#This Row],[Credit (+)]]),0)</f>
        <v>8000</v>
      </c>
    </row>
    <row r="33" spans="2:10" ht="30" customHeight="1" x14ac:dyDescent="0.3">
      <c r="B33" s="23"/>
      <c r="C33" s="32"/>
      <c r="D33" s="23"/>
      <c r="E33" s="24"/>
      <c r="F33" s="21"/>
      <c r="G33" s="22">
        <f>IFERROR(IF(ROW()=3,$F$4,G32-CheckRegister4[[#This Row],[Debit   (-)]]+CheckRegister4[[#This Row],[Credit (+)]]),0)</f>
        <v>8000</v>
      </c>
      <c r="H33"/>
      <c r="I33"/>
      <c r="J33"/>
    </row>
    <row r="34" spans="2:10" ht="30" customHeight="1" x14ac:dyDescent="0.3">
      <c r="B34" s="23"/>
      <c r="C34" s="32"/>
      <c r="D34" s="23"/>
      <c r="E34" s="24"/>
      <c r="F34" s="21"/>
      <c r="G34" s="22">
        <f>IFERROR(IF(ROW()=3,$F$4,G33-CheckRegister4[[#This Row],[Debit   (-)]]+CheckRegister4[[#This Row],[Credit (+)]]),0)</f>
        <v>8000</v>
      </c>
      <c r="H34"/>
      <c r="I34"/>
      <c r="J34"/>
    </row>
    <row r="35" spans="2:10" ht="30" customHeight="1" x14ac:dyDescent="0.3">
      <c r="B35" s="23"/>
      <c r="C35" s="32"/>
      <c r="D35" s="23"/>
      <c r="E35" s="24"/>
      <c r="F35" s="21"/>
      <c r="G35" s="22">
        <f>IFERROR(IF(ROW()=3,$F$4,G34-CheckRegister4[[#This Row],[Debit   (-)]]+CheckRegister4[[#This Row],[Credit (+)]]),0)</f>
        <v>8000</v>
      </c>
      <c r="H35"/>
      <c r="I35"/>
      <c r="J35"/>
    </row>
    <row r="36" spans="2:10" ht="30" customHeight="1" x14ac:dyDescent="0.3">
      <c r="B36" s="23"/>
      <c r="C36" s="32"/>
      <c r="D36" s="23"/>
      <c r="E36" s="24"/>
      <c r="F36" s="21"/>
      <c r="G36" s="22">
        <f>IFERROR(IF(ROW()=3,$F$4,G35-CheckRegister4[[#This Row],[Debit   (-)]]+CheckRegister4[[#This Row],[Credit (+)]]),0)</f>
        <v>8000</v>
      </c>
    </row>
    <row r="37" spans="2:10" ht="30" customHeight="1" x14ac:dyDescent="0.3">
      <c r="B37" s="23"/>
      <c r="C37" s="32"/>
      <c r="D37" s="23"/>
      <c r="E37" s="24"/>
      <c r="F37" s="21"/>
      <c r="G37" s="22">
        <f>IFERROR(IF(ROW()=3,$F$4,G36-CheckRegister4[[#This Row],[Debit   (-)]]+CheckRegister4[[#This Row],[Credit (+)]]),0)</f>
        <v>8000</v>
      </c>
    </row>
    <row r="38" spans="2:10" ht="30" customHeight="1" x14ac:dyDescent="0.3">
      <c r="B38" s="23"/>
      <c r="C38" s="32"/>
      <c r="D38" s="23"/>
      <c r="E38" s="24"/>
      <c r="F38" s="21"/>
      <c r="G38" s="22">
        <f>IFERROR(IF(ROW()=3,$F$4,G37-CheckRegister4[[#This Row],[Debit   (-)]]+CheckRegister4[[#This Row],[Credit (+)]]),0)</f>
        <v>8000</v>
      </c>
    </row>
    <row r="39" spans="2:10" ht="30" customHeight="1" x14ac:dyDescent="0.3">
      <c r="B39" s="23"/>
      <c r="C39" s="32"/>
      <c r="D39" s="23"/>
      <c r="E39" s="24"/>
      <c r="F39" s="21"/>
      <c r="G39" s="22">
        <f>IFERROR(IF(ROW()=3,$F$4,G38-CheckRegister4[[#This Row],[Debit   (-)]]+CheckRegister4[[#This Row],[Credit (+)]]),0)</f>
        <v>8000</v>
      </c>
    </row>
    <row r="40" spans="2:10" ht="30" customHeight="1" x14ac:dyDescent="0.3">
      <c r="B40" s="23"/>
      <c r="C40" s="32"/>
      <c r="D40" s="23"/>
      <c r="E40" s="24"/>
      <c r="F40" s="21"/>
      <c r="G40" s="22">
        <f>IFERROR(IF(ROW()=3,$F$4,G39-CheckRegister4[[#This Row],[Debit   (-)]]+CheckRegister4[[#This Row],[Credit (+)]]),0)</f>
        <v>8000</v>
      </c>
    </row>
    <row r="41" spans="2:10" ht="30" customHeight="1" x14ac:dyDescent="0.3">
      <c r="B41" s="23"/>
      <c r="C41" s="32"/>
      <c r="D41" s="23"/>
      <c r="E41" s="24"/>
      <c r="F41" s="21"/>
      <c r="G41" s="22">
        <f>IFERROR(IF(ROW()=3,$F$4,G40-CheckRegister4[[#This Row],[Debit   (-)]]+CheckRegister4[[#This Row],[Credit (+)]]),0)</f>
        <v>8000</v>
      </c>
      <c r="H41"/>
      <c r="I41"/>
      <c r="J41"/>
    </row>
    <row r="42" spans="2:10" ht="30" customHeight="1" x14ac:dyDescent="0.3">
      <c r="B42" s="23"/>
      <c r="C42" s="32"/>
      <c r="D42" s="23"/>
      <c r="E42" s="24"/>
      <c r="F42" s="21"/>
      <c r="G42" s="22">
        <f>IFERROR(IF(ROW()=3,$F$4,G41-CheckRegister4[[#This Row],[Debit   (-)]]+CheckRegister4[[#This Row],[Credit (+)]]),0)</f>
        <v>8000</v>
      </c>
      <c r="H42"/>
      <c r="I42"/>
      <c r="J42"/>
    </row>
    <row r="43" spans="2:10" ht="30" customHeight="1" x14ac:dyDescent="0.3">
      <c r="B43" s="23"/>
      <c r="C43" s="32"/>
      <c r="D43" s="23"/>
      <c r="E43" s="24"/>
      <c r="F43" s="21"/>
      <c r="G43" s="22">
        <f>IFERROR(IF(ROW()=3,$F$4,G42-CheckRegister4[[#This Row],[Debit   (-)]]+CheckRegister4[[#This Row],[Credit (+)]]),0)</f>
        <v>8000</v>
      </c>
    </row>
    <row r="44" spans="2:10" ht="30" customHeight="1" x14ac:dyDescent="0.3">
      <c r="B44" s="23"/>
      <c r="C44" s="32"/>
      <c r="D44" s="23"/>
      <c r="E44" s="24"/>
      <c r="F44" s="21"/>
      <c r="G44" s="22">
        <f>IFERROR(IF(ROW()=3,$F$4,G43-CheckRegister4[[#This Row],[Debit   (-)]]+CheckRegister4[[#This Row],[Credit (+)]]),0)</f>
        <v>8000</v>
      </c>
    </row>
    <row r="45" spans="2:10" ht="30" customHeight="1" x14ac:dyDescent="0.3">
      <c r="B45" s="23"/>
      <c r="C45" s="32"/>
      <c r="D45" s="23"/>
      <c r="E45" s="24"/>
      <c r="F45" s="21"/>
      <c r="G45" s="22">
        <f>IFERROR(IF(ROW()=3,$F$4,G44-CheckRegister4[[#This Row],[Debit   (-)]]+CheckRegister4[[#This Row],[Credit (+)]]),0)</f>
        <v>8000</v>
      </c>
    </row>
    <row r="46" spans="2:10" ht="30" customHeight="1" x14ac:dyDescent="0.3">
      <c r="B46" s="23"/>
      <c r="C46" s="32"/>
      <c r="D46" s="23"/>
      <c r="E46" s="24"/>
      <c r="F46" s="21"/>
      <c r="G46" s="22">
        <f>IFERROR(IF(ROW()=3,$F$4,G45-CheckRegister4[[#This Row],[Debit   (-)]]+CheckRegister4[[#This Row],[Credit (+)]]),0)</f>
        <v>8000</v>
      </c>
    </row>
    <row r="47" spans="2:10" ht="30" customHeight="1" x14ac:dyDescent="0.3">
      <c r="B47" s="23"/>
      <c r="C47" s="32"/>
      <c r="D47" s="23"/>
      <c r="E47" s="24"/>
      <c r="F47" s="21"/>
      <c r="G47" s="22">
        <f>IFERROR(IF(ROW()=3,$F$4,G46-CheckRegister4[[#This Row],[Debit   (-)]]+CheckRegister4[[#This Row],[Credit (+)]]),0)</f>
        <v>8000</v>
      </c>
    </row>
    <row r="48" spans="2:10" ht="30" customHeight="1" x14ac:dyDescent="0.3">
      <c r="B48" s="23"/>
      <c r="C48" s="32"/>
      <c r="D48" s="23"/>
      <c r="E48" s="24"/>
      <c r="F48" s="21"/>
      <c r="G48" s="22">
        <f>IFERROR(IF(ROW()=3,$F$4,G47-CheckRegister4[[#This Row],[Debit   (-)]]+CheckRegister4[[#This Row],[Credit (+)]]),0)</f>
        <v>8000</v>
      </c>
    </row>
    <row r="49" spans="2:10" ht="30" customHeight="1" x14ac:dyDescent="0.3">
      <c r="B49" s="23"/>
      <c r="C49" s="32"/>
      <c r="D49" s="23"/>
      <c r="E49" s="24"/>
      <c r="F49" s="21"/>
      <c r="G49" s="22">
        <f>IFERROR(IF(ROW()=3,$F$4,G48-CheckRegister4[[#This Row],[Debit   (-)]]+CheckRegister4[[#This Row],[Credit (+)]]),0)</f>
        <v>8000</v>
      </c>
      <c r="H49"/>
      <c r="I49"/>
      <c r="J49"/>
    </row>
    <row r="50" spans="2:10" ht="30" customHeight="1" x14ac:dyDescent="0.3">
      <c r="B50" s="23"/>
      <c r="C50" s="32"/>
      <c r="D50" s="23"/>
      <c r="E50" s="24"/>
      <c r="F50" s="21"/>
      <c r="G50" s="22">
        <f>IFERROR(IF(ROW()=3,$F$4,G49-CheckRegister4[[#This Row],[Debit   (-)]]+CheckRegister4[[#This Row],[Credit (+)]]),0)</f>
        <v>8000</v>
      </c>
      <c r="H50"/>
      <c r="I50"/>
      <c r="J50"/>
    </row>
    <row r="51" spans="2:10" ht="30" customHeight="1" x14ac:dyDescent="0.3">
      <c r="B51" s="23"/>
      <c r="C51" s="32"/>
      <c r="D51" s="23"/>
      <c r="E51" s="24"/>
      <c r="F51" s="21"/>
      <c r="G51" s="22">
        <f>IFERROR(IF(ROW()=3,$F$4,G50-CheckRegister4[[#This Row],[Debit   (-)]]+CheckRegister4[[#This Row],[Credit (+)]]),0)</f>
        <v>8000</v>
      </c>
      <c r="H51"/>
      <c r="I51"/>
      <c r="J51"/>
    </row>
    <row r="52" spans="2:10" ht="30" customHeight="1" x14ac:dyDescent="0.3">
      <c r="B52" s="23"/>
      <c r="C52" s="32"/>
      <c r="D52" s="23"/>
      <c r="E52" s="24"/>
      <c r="F52" s="21"/>
      <c r="G52" s="22">
        <f>IFERROR(IF(ROW()=3,$F$4,G51-CheckRegister4[[#This Row],[Debit   (-)]]+CheckRegister4[[#This Row],[Credit (+)]]),0)</f>
        <v>8000</v>
      </c>
    </row>
    <row r="53" spans="2:10" ht="30" customHeight="1" x14ac:dyDescent="0.3">
      <c r="B53" s="23"/>
      <c r="C53" s="32"/>
      <c r="D53" s="23"/>
      <c r="E53" s="24"/>
      <c r="F53" s="21"/>
      <c r="G53" s="22">
        <f>IFERROR(IF(ROW()=3,$F$4,G52-CheckRegister4[[#This Row],[Debit   (-)]]+CheckRegister4[[#This Row],[Credit (+)]]),0)</f>
        <v>8000</v>
      </c>
    </row>
    <row r="54" spans="2:10" ht="30" customHeight="1" x14ac:dyDescent="0.3">
      <c r="B54" s="23"/>
      <c r="C54" s="32"/>
      <c r="D54" s="23"/>
      <c r="E54" s="24"/>
      <c r="F54" s="21"/>
      <c r="G54" s="22">
        <f>IFERROR(IF(ROW()=3,$F$4,G53-CheckRegister4[[#This Row],[Debit   (-)]]+CheckRegister4[[#This Row],[Credit (+)]]),0)</f>
        <v>8000</v>
      </c>
    </row>
    <row r="55" spans="2:10" ht="30" customHeight="1" x14ac:dyDescent="0.3">
      <c r="B55" s="23"/>
      <c r="C55" s="32"/>
      <c r="D55" s="23"/>
      <c r="E55" s="24"/>
      <c r="F55" s="21"/>
      <c r="G55" s="22">
        <f>IFERROR(IF(ROW()=3,$F$4,G54-CheckRegister4[[#This Row],[Debit   (-)]]+CheckRegister4[[#This Row],[Credit (+)]]),0)</f>
        <v>8000</v>
      </c>
    </row>
    <row r="56" spans="2:10" ht="30" customHeight="1" x14ac:dyDescent="0.3">
      <c r="B56" s="23"/>
      <c r="C56" s="32"/>
      <c r="D56" s="23"/>
      <c r="E56" s="24"/>
      <c r="F56" s="21"/>
      <c r="G56" s="22">
        <f>IFERROR(IF(ROW()=3,$F$4,G55-CheckRegister4[[#This Row],[Debit   (-)]]+CheckRegister4[[#This Row],[Credit (+)]]),0)</f>
        <v>8000</v>
      </c>
    </row>
    <row r="57" spans="2:10" ht="30" customHeight="1" x14ac:dyDescent="0.3">
      <c r="B57" s="23"/>
      <c r="C57" s="32"/>
      <c r="D57" s="23"/>
      <c r="E57" s="24"/>
      <c r="F57" s="21"/>
      <c r="G57" s="22">
        <f>IFERROR(IF(ROW()=3,$F$4,G56-CheckRegister4[[#This Row],[Debit   (-)]]+CheckRegister4[[#This Row],[Credit (+)]]),0)</f>
        <v>8000</v>
      </c>
    </row>
    <row r="58" spans="2:10" ht="30" customHeight="1" x14ac:dyDescent="0.3">
      <c r="B58" s="23"/>
      <c r="C58" s="32"/>
      <c r="D58" s="23"/>
      <c r="E58" s="24"/>
      <c r="F58" s="21"/>
      <c r="G58" s="22">
        <f>IFERROR(IF(ROW()=3,$F$4,G57-CheckRegister4[[#This Row],[Debit   (-)]]+CheckRegister4[[#This Row],[Credit (+)]]),0)</f>
        <v>8000</v>
      </c>
    </row>
    <row r="59" spans="2:10" ht="30" customHeight="1" x14ac:dyDescent="0.3">
      <c r="B59" s="23"/>
      <c r="C59" s="32"/>
      <c r="D59" s="23"/>
      <c r="E59" s="24"/>
      <c r="F59" s="21"/>
      <c r="G59" s="22">
        <f>IFERROR(IF(ROW()=3,$F$4,G58-CheckRegister4[[#This Row],[Debit   (-)]]+CheckRegister4[[#This Row],[Credit (+)]]),0)</f>
        <v>8000</v>
      </c>
    </row>
    <row r="60" spans="2:10" ht="30" customHeight="1" x14ac:dyDescent="0.3">
      <c r="B60" s="23"/>
      <c r="C60" s="32"/>
      <c r="D60" s="23"/>
      <c r="E60" s="24"/>
      <c r="F60" s="21"/>
      <c r="G60" s="22">
        <f>IFERROR(IF(ROW()=3,$F$4,G59-CheckRegister4[[#This Row],[Debit   (-)]]+CheckRegister4[[#This Row],[Credit (+)]]),0)</f>
        <v>8000</v>
      </c>
    </row>
    <row r="61" spans="2:10" ht="30" customHeight="1" x14ac:dyDescent="0.3">
      <c r="B61" s="23"/>
      <c r="C61" s="32"/>
      <c r="D61" s="23"/>
      <c r="E61" s="24"/>
      <c r="F61" s="21"/>
      <c r="G61" s="22">
        <f>IFERROR(IF(ROW()=3,$F$4,G60-CheckRegister4[[#This Row],[Debit   (-)]]+CheckRegister4[[#This Row],[Credit (+)]]),0)</f>
        <v>8000</v>
      </c>
    </row>
    <row r="62" spans="2:10" ht="30" customHeight="1" x14ac:dyDescent="0.3">
      <c r="B62" s="23"/>
      <c r="C62" s="32"/>
      <c r="D62" s="23"/>
      <c r="E62" s="24"/>
      <c r="F62" s="21"/>
      <c r="G62" s="22">
        <f>IFERROR(IF(ROW()=3,$F$4,G61-CheckRegister4[[#This Row],[Debit   (-)]]+CheckRegister4[[#This Row],[Credit (+)]]),0)</f>
        <v>8000</v>
      </c>
    </row>
    <row r="63" spans="2:10" ht="30" customHeight="1" x14ac:dyDescent="0.3">
      <c r="B63" s="23"/>
      <c r="C63" s="32"/>
      <c r="D63" s="23"/>
      <c r="E63" s="24"/>
      <c r="F63" s="21"/>
      <c r="G63" s="22">
        <f>IFERROR(IF(ROW()=3,$F$4,G62-CheckRegister4[[#This Row],[Debit   (-)]]+CheckRegister4[[#This Row],[Credit (+)]]),0)</f>
        <v>8000</v>
      </c>
    </row>
    <row r="64" spans="2:10" ht="30" customHeight="1" x14ac:dyDescent="0.3">
      <c r="B64" s="23"/>
      <c r="C64" s="32"/>
      <c r="D64" s="23"/>
      <c r="E64" s="24"/>
      <c r="F64" s="21"/>
      <c r="G64" s="22">
        <f>IFERROR(IF(ROW()=3,$F$4,G63-CheckRegister4[[#This Row],[Debit   (-)]]+CheckRegister4[[#This Row],[Credit (+)]]),0)</f>
        <v>8000</v>
      </c>
    </row>
    <row r="65" spans="1:10" ht="30" customHeight="1" x14ac:dyDescent="0.3">
      <c r="B65" s="23"/>
      <c r="C65" s="32"/>
      <c r="D65" s="23"/>
      <c r="E65" s="24"/>
      <c r="F65" s="21"/>
      <c r="G65" s="22">
        <f>IFERROR(IF(ROW()=3,$F$4,G64-CheckRegister4[[#This Row],[Debit   (-)]]+CheckRegister4[[#This Row],[Credit (+)]]),0)</f>
        <v>8000</v>
      </c>
    </row>
    <row r="66" spans="1:10" ht="30" customHeight="1" x14ac:dyDescent="0.3">
      <c r="B66" s="23"/>
      <c r="C66" s="32"/>
      <c r="D66" s="23"/>
      <c r="E66" s="24"/>
      <c r="F66" s="21"/>
      <c r="G66" s="22">
        <f>IFERROR(IF(ROW()=3,$F$4,G65-CheckRegister4[[#This Row],[Debit   (-)]]+CheckRegister4[[#This Row],[Credit (+)]]),0)</f>
        <v>8000</v>
      </c>
      <c r="H66"/>
      <c r="I66"/>
      <c r="J66"/>
    </row>
    <row r="67" spans="1:10" ht="30" customHeight="1" x14ac:dyDescent="0.3">
      <c r="B67" s="23"/>
      <c r="C67" s="32"/>
      <c r="D67" s="23"/>
      <c r="E67" s="24"/>
      <c r="F67" s="21"/>
      <c r="G67" s="22">
        <f>IFERROR(IF(ROW()=3,$F$4,G66-CheckRegister4[[#This Row],[Debit   (-)]]+CheckRegister4[[#This Row],[Credit (+)]]),0)</f>
        <v>8000</v>
      </c>
      <c r="H67"/>
      <c r="I67"/>
      <c r="J67"/>
    </row>
    <row r="68" spans="1:10" ht="30" customHeight="1" x14ac:dyDescent="0.3">
      <c r="B68" s="23"/>
      <c r="C68" s="32"/>
      <c r="D68" s="23"/>
      <c r="E68" s="24"/>
      <c r="F68" s="21"/>
      <c r="G68" s="22">
        <f>IFERROR(IF(ROW()=3,$F$4,G67-CheckRegister4[[#This Row],[Debit   (-)]]+CheckRegister4[[#This Row],[Credit (+)]]),0)</f>
        <v>8000</v>
      </c>
      <c r="H68"/>
      <c r="I68"/>
      <c r="J68"/>
    </row>
    <row r="69" spans="1:10" ht="30" customHeight="1" x14ac:dyDescent="0.3">
      <c r="B69" s="23"/>
      <c r="C69" s="32"/>
      <c r="D69" s="23"/>
      <c r="E69" s="24"/>
      <c r="F69" s="21"/>
      <c r="G69" s="22">
        <f>IFERROR(IF(ROW()=3,$F$4,G68-CheckRegister4[[#This Row],[Debit   (-)]]+CheckRegister4[[#This Row],[Credit (+)]]),0)</f>
        <v>8000</v>
      </c>
    </row>
    <row r="70" spans="1:10" ht="30" customHeight="1" x14ac:dyDescent="0.3">
      <c r="A70" s="16"/>
      <c r="B70" s="23"/>
      <c r="C70" s="32"/>
      <c r="D70" s="23"/>
      <c r="E70" s="24"/>
      <c r="F70" s="21"/>
      <c r="G70" s="22">
        <f>IFERROR(IF(ROW()=3,$F$4,G69-CheckRegister4[[#This Row],[Debit   (-)]]+CheckRegister4[[#This Row],[Credit (+)]]),0)</f>
        <v>8000</v>
      </c>
    </row>
    <row r="71" spans="1:10" ht="30" customHeight="1" x14ac:dyDescent="0.3">
      <c r="B71" s="23"/>
      <c r="C71" s="32"/>
      <c r="D71" s="23"/>
      <c r="E71" s="24"/>
      <c r="F71" s="21"/>
      <c r="G71" s="22">
        <f>IFERROR(IF(ROW()=3,$F$4,G70-CheckRegister4[[#This Row],[Debit   (-)]]+CheckRegister4[[#This Row],[Credit (+)]]),0)</f>
        <v>8000</v>
      </c>
    </row>
    <row r="72" spans="1:10" ht="30" customHeight="1" x14ac:dyDescent="0.3">
      <c r="B72" s="23"/>
      <c r="C72" s="32"/>
      <c r="D72" s="23"/>
      <c r="E72" s="24"/>
      <c r="F72" s="21"/>
      <c r="G72" s="22">
        <f>IFERROR(IF(ROW()=3,$F$4,G71-CheckRegister4[[#This Row],[Debit   (-)]]+CheckRegister4[[#This Row],[Credit (+)]]),0)</f>
        <v>8000</v>
      </c>
    </row>
    <row r="73" spans="1:10" ht="30" customHeight="1" x14ac:dyDescent="0.3">
      <c r="B73" s="23"/>
      <c r="C73" s="32"/>
      <c r="D73" s="23"/>
      <c r="E73" s="24"/>
      <c r="F73" s="21"/>
      <c r="G73" s="22">
        <f>IFERROR(IF(ROW()=3,$F$4,G72-CheckRegister4[[#This Row],[Debit   (-)]]+CheckRegister4[[#This Row],[Credit (+)]]),0)</f>
        <v>8000</v>
      </c>
    </row>
    <row r="74" spans="1:10" ht="30" customHeight="1" x14ac:dyDescent="0.3">
      <c r="B74" s="23"/>
      <c r="C74" s="35"/>
      <c r="D74" s="23"/>
      <c r="E74" s="40"/>
      <c r="F74" s="21"/>
      <c r="G74" s="22">
        <f>IFERROR(IF(ROW()=3,$F$4,G73-CheckRegister4[[#This Row],[Debit   (-)]]+CheckRegister4[[#This Row],[Credit (+)]]),0)</f>
        <v>8000</v>
      </c>
    </row>
    <row r="75" spans="1:10" ht="30" customHeight="1" x14ac:dyDescent="0.3">
      <c r="B75" s="23"/>
      <c r="C75" s="35"/>
      <c r="D75" s="23"/>
      <c r="E75" s="40"/>
      <c r="F75" s="21"/>
      <c r="G75" s="22">
        <f>IFERROR(IF(ROW()=3,$F$4,G74-CheckRegister4[[#This Row],[Debit   (-)]]+CheckRegister4[[#This Row],[Credit (+)]]),0)</f>
        <v>8000</v>
      </c>
    </row>
    <row r="76" spans="1:10" ht="30" customHeight="1" x14ac:dyDescent="0.3">
      <c r="B76" s="23"/>
      <c r="C76" s="35"/>
      <c r="D76" s="23"/>
      <c r="E76" s="40"/>
      <c r="F76" s="21"/>
      <c r="G76" s="22">
        <f>IFERROR(IF(ROW()=3,$F$4,G75-CheckRegister4[[#This Row],[Debit   (-)]]+CheckRegister4[[#This Row],[Credit (+)]]),0)</f>
        <v>8000</v>
      </c>
    </row>
    <row r="77" spans="1:10" ht="30" customHeight="1" x14ac:dyDescent="0.3">
      <c r="B77" s="23"/>
      <c r="C77" s="35"/>
      <c r="D77" s="23"/>
      <c r="E77" s="40"/>
      <c r="F77" s="21"/>
      <c r="G77" s="22">
        <f>IFERROR(IF(ROW()=3,$F$4,G76-CheckRegister4[[#This Row],[Debit   (-)]]+CheckRegister4[[#This Row],[Credit (+)]]),0)</f>
        <v>8000</v>
      </c>
    </row>
    <row r="78" spans="1:10" ht="30" customHeight="1" x14ac:dyDescent="0.3">
      <c r="B78" s="23"/>
      <c r="C78" s="35"/>
      <c r="D78" s="23"/>
      <c r="E78" s="40"/>
      <c r="F78" s="21"/>
      <c r="G78" s="22">
        <f>IFERROR(IF(ROW()=3,$F$4,G77-CheckRegister4[[#This Row],[Debit   (-)]]+CheckRegister4[[#This Row],[Credit (+)]]),0)</f>
        <v>8000</v>
      </c>
    </row>
    <row r="79" spans="1:10" ht="30" customHeight="1" x14ac:dyDescent="0.3">
      <c r="B79" s="23"/>
      <c r="C79" s="32"/>
      <c r="D79" s="23"/>
      <c r="E79" s="24"/>
      <c r="F79" s="21"/>
      <c r="G79" s="22">
        <f>IFERROR(IF(ROW()=3,$F$4,G78-CheckRegister4[[#This Row],[Debit   (-)]]+CheckRegister4[[#This Row],[Credit (+)]]),0)</f>
        <v>8000</v>
      </c>
    </row>
    <row r="80" spans="1:10" ht="30" customHeight="1" x14ac:dyDescent="0.3">
      <c r="B80" s="23"/>
      <c r="C80" s="32"/>
      <c r="D80" s="23"/>
      <c r="E80" s="24"/>
      <c r="F80" s="21"/>
      <c r="G80" s="22">
        <f>IFERROR(IF(ROW()=3,$F$4,G79-CheckRegister4[[#This Row],[Debit   (-)]]+CheckRegister4[[#This Row],[Credit (+)]]),0)</f>
        <v>8000</v>
      </c>
    </row>
    <row r="81" spans="2:10" ht="30" customHeight="1" x14ac:dyDescent="0.3">
      <c r="B81" s="23"/>
      <c r="C81" s="23"/>
      <c r="D81" s="23"/>
      <c r="E81" s="23"/>
      <c r="F81" s="23"/>
      <c r="G81" s="22">
        <f>IFERROR(IF(ROW()=3,$F$4,G80-CheckRegister4[[#This Row],[Debit   (-)]]+CheckRegister4[[#This Row],[Credit (+)]]),0)</f>
        <v>8000</v>
      </c>
    </row>
    <row r="82" spans="2:10" ht="30" customHeight="1" x14ac:dyDescent="0.3">
      <c r="B82" s="23"/>
      <c r="C82" s="23"/>
      <c r="D82" s="23"/>
      <c r="E82" s="23"/>
      <c r="F82" s="23"/>
      <c r="G82" s="22">
        <f>IFERROR(IF(ROW()=3,$F$4,G81-CheckRegister4[[#This Row],[Debit   (-)]]+CheckRegister4[[#This Row],[Credit (+)]]),0)</f>
        <v>8000</v>
      </c>
    </row>
    <row r="83" spans="2:10" ht="30" customHeight="1" x14ac:dyDescent="0.3">
      <c r="B83" s="23"/>
      <c r="C83" s="23"/>
      <c r="D83" s="23"/>
      <c r="E83" s="23"/>
      <c r="F83" s="23"/>
      <c r="G83" s="22">
        <f>IFERROR(IF(ROW()=3,$F$4,G82-CheckRegister4[[#This Row],[Debit   (-)]]+CheckRegister4[[#This Row],[Credit (+)]]),0)</f>
        <v>8000</v>
      </c>
    </row>
    <row r="84" spans="2:10" ht="30" customHeight="1" x14ac:dyDescent="0.3">
      <c r="B84" s="23"/>
      <c r="C84" s="23"/>
      <c r="D84" s="23"/>
      <c r="E84" s="23"/>
      <c r="F84" s="23"/>
      <c r="G84" s="22">
        <f>IFERROR(IF(ROW()=3,$F$4,G83-CheckRegister4[[#This Row],[Debit   (-)]]+CheckRegister4[[#This Row],[Credit (+)]]),0)</f>
        <v>8000</v>
      </c>
    </row>
    <row r="85" spans="2:10" ht="30" customHeight="1" x14ac:dyDescent="0.3">
      <c r="B85" s="23"/>
      <c r="C85" s="23"/>
      <c r="D85" s="23"/>
      <c r="E85" s="23"/>
      <c r="F85" s="23"/>
      <c r="G85" s="22">
        <f>IFERROR(IF(ROW()=3,$F$4,G84-CheckRegister4[[#This Row],[Debit   (-)]]+CheckRegister4[[#This Row],[Credit (+)]]),0)</f>
        <v>8000</v>
      </c>
    </row>
    <row r="86" spans="2:10" ht="30" customHeight="1" x14ac:dyDescent="0.3">
      <c r="B86" s="23"/>
      <c r="C86" s="23"/>
      <c r="D86" s="23"/>
      <c r="E86" s="23"/>
      <c r="F86" s="23"/>
      <c r="G86" s="22">
        <f>IFERROR(IF(ROW()=3,$F$4,G85-CheckRegister4[[#This Row],[Debit   (-)]]+CheckRegister4[[#This Row],[Credit (+)]]),0)</f>
        <v>8000</v>
      </c>
    </row>
    <row r="87" spans="2:10" ht="30" customHeight="1" x14ac:dyDescent="0.3">
      <c r="B87" s="23"/>
      <c r="C87" s="23"/>
      <c r="D87" s="23"/>
      <c r="E87" s="23"/>
      <c r="F87" s="23"/>
      <c r="G87" s="22">
        <f>IFERROR(IF(ROW()=3,$F$4,G86-CheckRegister4[[#This Row],[Debit   (-)]]+CheckRegister4[[#This Row],[Credit (+)]]),0)</f>
        <v>8000</v>
      </c>
    </row>
    <row r="88" spans="2:10" ht="30" customHeight="1" x14ac:dyDescent="0.3">
      <c r="B88" s="23"/>
      <c r="C88" s="23"/>
      <c r="D88" s="23"/>
      <c r="E88" s="23"/>
      <c r="F88" s="23"/>
      <c r="G88" s="22">
        <f>IFERROR(IF(ROW()=3,$F$4,G87-CheckRegister4[[#This Row],[Debit   (-)]]+CheckRegister4[[#This Row],[Credit (+)]]),0)</f>
        <v>8000</v>
      </c>
    </row>
    <row r="89" spans="2:10" ht="30" customHeight="1" x14ac:dyDescent="0.3">
      <c r="B89" s="23"/>
      <c r="C89" s="23"/>
      <c r="D89" s="23"/>
      <c r="E89" s="23"/>
      <c r="F89" s="23"/>
      <c r="G89" s="22">
        <f>IFERROR(IF(ROW()=3,$F$4,G88-CheckRegister4[[#This Row],[Debit   (-)]]+CheckRegister4[[#This Row],[Credit (+)]]),0)</f>
        <v>8000</v>
      </c>
    </row>
    <row r="90" spans="2:10" ht="30" customHeight="1" x14ac:dyDescent="0.3">
      <c r="B90" s="23"/>
      <c r="C90" s="23"/>
      <c r="D90" s="23"/>
      <c r="E90" s="23"/>
      <c r="F90" s="23"/>
      <c r="G90" s="22">
        <f>IFERROR(IF(ROW()=3,$F$4,G89-CheckRegister4[[#This Row],[Debit   (-)]]+CheckRegister4[[#This Row],[Credit (+)]]),0)</f>
        <v>8000</v>
      </c>
    </row>
    <row r="91" spans="2:10" ht="30" customHeight="1" x14ac:dyDescent="0.3">
      <c r="B91" s="23"/>
      <c r="C91" s="23"/>
      <c r="D91" s="23"/>
      <c r="E91" s="23"/>
      <c r="F91" s="23"/>
      <c r="G91" s="22">
        <f>IFERROR(IF(ROW()=3,$F$4,G90-CheckRegister4[[#This Row],[Debit   (-)]]+CheckRegister4[[#This Row],[Credit (+)]]),0)</f>
        <v>8000</v>
      </c>
      <c r="H91"/>
      <c r="I91"/>
      <c r="J91"/>
    </row>
    <row r="92" spans="2:10" ht="30" customHeight="1" x14ac:dyDescent="0.3">
      <c r="B92" s="23"/>
      <c r="C92" s="23"/>
      <c r="D92" s="23"/>
      <c r="E92" s="23"/>
      <c r="F92" s="23"/>
      <c r="G92" s="22">
        <f>IFERROR(IF(ROW()=3,$F$4,G91-CheckRegister4[[#This Row],[Debit   (-)]]+CheckRegister4[[#This Row],[Credit (+)]]),0)</f>
        <v>8000</v>
      </c>
      <c r="H92"/>
      <c r="I92"/>
      <c r="J92"/>
    </row>
    <row r="93" spans="2:10" ht="30" customHeight="1" x14ac:dyDescent="0.3">
      <c r="B93" s="23"/>
      <c r="C93" s="23"/>
      <c r="D93" s="23"/>
      <c r="E93" s="23"/>
      <c r="F93" s="23"/>
      <c r="G93" s="22">
        <f>IFERROR(IF(ROW()=3,$F$4,G92-CheckRegister4[[#This Row],[Debit   (-)]]+CheckRegister4[[#This Row],[Credit (+)]]),0)</f>
        <v>8000</v>
      </c>
    </row>
    <row r="94" spans="2:10" ht="30" customHeight="1" x14ac:dyDescent="0.3">
      <c r="B94" s="23"/>
      <c r="C94" s="23"/>
      <c r="D94" s="23"/>
      <c r="E94" s="23"/>
      <c r="F94" s="23"/>
      <c r="G94" s="22">
        <f>IFERROR(IF(ROW()=3,$F$4,G93-CheckRegister4[[#This Row],[Debit   (-)]]+CheckRegister4[[#This Row],[Credit (+)]]),0)</f>
        <v>8000</v>
      </c>
    </row>
    <row r="95" spans="2:10" ht="30" customHeight="1" x14ac:dyDescent="0.3">
      <c r="B95" s="23"/>
      <c r="C95" s="23"/>
      <c r="D95" s="23"/>
      <c r="E95" s="23"/>
      <c r="F95" s="23"/>
      <c r="G95" s="22">
        <f>IFERROR(IF(ROW()=3,$F$4,G94-CheckRegister4[[#This Row],[Debit   (-)]]+CheckRegister4[[#This Row],[Credit (+)]]),0)</f>
        <v>8000</v>
      </c>
    </row>
    <row r="96" spans="2:10" ht="30" customHeight="1" x14ac:dyDescent="0.3">
      <c r="B96" s="23"/>
      <c r="C96" s="23"/>
      <c r="D96" s="23"/>
      <c r="E96" s="23"/>
      <c r="F96" s="23"/>
      <c r="G96" s="22">
        <f>IFERROR(IF(ROW()=3,$F$4,G95-CheckRegister4[[#This Row],[Debit   (-)]]+CheckRegister4[[#This Row],[Credit (+)]]),0)</f>
        <v>8000</v>
      </c>
    </row>
    <row r="97" spans="2:10" ht="30" customHeight="1" x14ac:dyDescent="0.3">
      <c r="B97" s="23"/>
      <c r="C97" s="23"/>
      <c r="D97" s="23"/>
      <c r="E97" s="23"/>
      <c r="F97" s="23"/>
      <c r="G97" s="22">
        <f>IFERROR(IF(ROW()=3,$F$4,G96-CheckRegister4[[#This Row],[Debit   (-)]]+CheckRegister4[[#This Row],[Credit (+)]]),0)</f>
        <v>8000</v>
      </c>
    </row>
    <row r="98" spans="2:10" ht="30" customHeight="1" x14ac:dyDescent="0.3">
      <c r="B98" s="23"/>
      <c r="C98" s="23"/>
      <c r="D98" s="23"/>
      <c r="E98" s="23"/>
      <c r="F98" s="23"/>
      <c r="G98" s="22">
        <f>IFERROR(IF(ROW()=3,$F$4,G97-CheckRegister4[[#This Row],[Debit   (-)]]+CheckRegister4[[#This Row],[Credit (+)]]),0)</f>
        <v>8000</v>
      </c>
    </row>
    <row r="99" spans="2:10" ht="30" customHeight="1" x14ac:dyDescent="0.3">
      <c r="B99" s="23"/>
      <c r="C99" s="23"/>
      <c r="D99" s="23"/>
      <c r="E99" s="23"/>
      <c r="F99" s="23"/>
      <c r="G99" s="22">
        <f>IFERROR(IF(ROW()=3,$F$4,G98-CheckRegister4[[#This Row],[Debit   (-)]]+CheckRegister4[[#This Row],[Credit (+)]]),0)</f>
        <v>8000</v>
      </c>
    </row>
    <row r="100" spans="2:10" ht="30" customHeight="1" x14ac:dyDescent="0.3">
      <c r="B100" s="23"/>
      <c r="C100" s="23"/>
      <c r="D100" s="23"/>
      <c r="E100" s="23"/>
      <c r="F100" s="23"/>
      <c r="G100" s="22">
        <f>IFERROR(IF(ROW()=3,$F$4,G99-CheckRegister4[[#This Row],[Debit   (-)]]+CheckRegister4[[#This Row],[Credit (+)]]),0)</f>
        <v>8000</v>
      </c>
    </row>
    <row r="101" spans="2:10" ht="30" customHeight="1" x14ac:dyDescent="0.3">
      <c r="B101" s="23"/>
      <c r="C101" s="23"/>
      <c r="D101" s="23"/>
      <c r="E101" s="23"/>
      <c r="F101" s="23"/>
      <c r="G101" s="22">
        <f>IFERROR(IF(ROW()=3,$F$4,G100-CheckRegister4[[#This Row],[Debit   (-)]]+CheckRegister4[[#This Row],[Credit (+)]]),0)</f>
        <v>8000</v>
      </c>
    </row>
    <row r="102" spans="2:10" ht="30" customHeight="1" x14ac:dyDescent="0.3">
      <c r="B102" s="23"/>
      <c r="C102" s="23"/>
      <c r="D102" s="23"/>
      <c r="E102" s="23"/>
      <c r="F102" s="23"/>
      <c r="G102" s="22">
        <f>IFERROR(IF(ROW()=3,$F$4,G101-CheckRegister4[[#This Row],[Debit   (-)]]+CheckRegister4[[#This Row],[Credit (+)]]),0)</f>
        <v>8000</v>
      </c>
    </row>
    <row r="103" spans="2:10" ht="30" customHeight="1" x14ac:dyDescent="0.3">
      <c r="B103" s="23"/>
      <c r="C103" s="23"/>
      <c r="D103" s="23"/>
      <c r="E103" s="23"/>
      <c r="F103" s="23"/>
      <c r="G103" s="22">
        <f>IFERROR(IF(ROW()=3,$F$4,G102-CheckRegister4[[#This Row],[Debit   (-)]]+CheckRegister4[[#This Row],[Credit (+)]]),0)</f>
        <v>8000</v>
      </c>
    </row>
    <row r="104" spans="2:10" ht="30" customHeight="1" x14ac:dyDescent="0.3">
      <c r="B104" s="23"/>
      <c r="C104" s="23"/>
      <c r="D104" s="23"/>
      <c r="E104" s="23"/>
      <c r="F104" s="23"/>
      <c r="G104" s="22">
        <f>IFERROR(IF(ROW()=3,$F$4,G103-CheckRegister4[[#This Row],[Debit   (-)]]+CheckRegister4[[#This Row],[Credit (+)]]),0)</f>
        <v>8000</v>
      </c>
      <c r="H104"/>
      <c r="I104"/>
      <c r="J104"/>
    </row>
    <row r="105" spans="2:10" ht="30" customHeight="1" x14ac:dyDescent="0.3">
      <c r="B105" s="23"/>
      <c r="C105" s="23"/>
      <c r="D105" s="23"/>
      <c r="E105" s="23"/>
      <c r="F105" s="23"/>
      <c r="G105" s="22">
        <f>IFERROR(IF(ROW()=3,$F$4,G104-CheckRegister4[[#This Row],[Debit   (-)]]+CheckRegister4[[#This Row],[Credit (+)]]),0)</f>
        <v>8000</v>
      </c>
      <c r="H105"/>
      <c r="I105"/>
      <c r="J105"/>
    </row>
    <row r="106" spans="2:10" ht="30" customHeight="1" x14ac:dyDescent="0.3">
      <c r="B106" s="23"/>
      <c r="C106" s="23"/>
      <c r="D106" s="23"/>
      <c r="E106" s="23"/>
      <c r="F106" s="23"/>
      <c r="G106" s="22">
        <f>IFERROR(IF(ROW()=3,$F$4,G105-CheckRegister4[[#This Row],[Debit   (-)]]+CheckRegister4[[#This Row],[Credit (+)]]),0)</f>
        <v>8000</v>
      </c>
    </row>
    <row r="107" spans="2:10" ht="30" customHeight="1" x14ac:dyDescent="0.3">
      <c r="B107" s="23"/>
      <c r="C107" s="23"/>
      <c r="D107" s="23"/>
      <c r="E107" s="23"/>
      <c r="F107" s="23"/>
      <c r="G107" s="22">
        <f>IFERROR(IF(ROW()=3,$F$4,G106-CheckRegister4[[#This Row],[Debit   (-)]]+CheckRegister4[[#This Row],[Credit (+)]]),0)</f>
        <v>8000</v>
      </c>
    </row>
    <row r="108" spans="2:10" ht="30" customHeight="1" x14ac:dyDescent="0.3">
      <c r="B108" s="23"/>
      <c r="C108" s="23"/>
      <c r="D108" s="23"/>
      <c r="E108" s="23"/>
      <c r="F108" s="23"/>
      <c r="G108" s="22">
        <f>IFERROR(IF(ROW()=3,$F$4,G107-CheckRegister4[[#This Row],[Debit   (-)]]+CheckRegister4[[#This Row],[Credit (+)]]),0)</f>
        <v>8000</v>
      </c>
    </row>
    <row r="109" spans="2:10" ht="30" customHeight="1" x14ac:dyDescent="0.3">
      <c r="B109" s="23"/>
      <c r="C109" s="23"/>
      <c r="D109" s="23"/>
      <c r="E109" s="23"/>
      <c r="F109" s="23"/>
      <c r="G109" s="22">
        <f>IFERROR(IF(ROW()=3,$F$4,G108-CheckRegister4[[#This Row],[Debit   (-)]]+CheckRegister4[[#This Row],[Credit (+)]]),0)</f>
        <v>8000</v>
      </c>
    </row>
    <row r="110" spans="2:10" ht="30" customHeight="1" x14ac:dyDescent="0.3">
      <c r="B110" s="23"/>
      <c r="C110" s="23"/>
      <c r="D110" s="23"/>
      <c r="E110" s="23"/>
      <c r="F110" s="23"/>
      <c r="G110" s="22">
        <f>IFERROR(IF(ROW()=3,$F$4,G109-CheckRegister4[[#This Row],[Debit   (-)]]+CheckRegister4[[#This Row],[Credit (+)]]),0)</f>
        <v>8000</v>
      </c>
    </row>
    <row r="111" spans="2:10" ht="30" customHeight="1" x14ac:dyDescent="0.3">
      <c r="B111" s="23"/>
      <c r="C111" s="23"/>
      <c r="D111" s="23"/>
      <c r="E111" s="23"/>
      <c r="F111" s="23"/>
      <c r="G111" s="22">
        <f>IFERROR(IF(ROW()=3,$F$4,G110-CheckRegister4[[#This Row],[Debit   (-)]]+CheckRegister4[[#This Row],[Credit (+)]]),0)</f>
        <v>8000</v>
      </c>
    </row>
    <row r="112" spans="2:10" ht="30" customHeight="1" x14ac:dyDescent="0.3">
      <c r="B112" s="23"/>
      <c r="C112" s="23"/>
      <c r="D112" s="23"/>
      <c r="E112" s="23"/>
      <c r="F112" s="23"/>
      <c r="G112" s="22">
        <f>IFERROR(IF(ROW()=3,$F$4,G111-CheckRegister4[[#This Row],[Debit   (-)]]+CheckRegister4[[#This Row],[Credit (+)]]),0)</f>
        <v>8000</v>
      </c>
    </row>
    <row r="113" spans="2:7" ht="30" customHeight="1" x14ac:dyDescent="0.3">
      <c r="B113" s="23"/>
      <c r="C113" s="23"/>
      <c r="D113" s="23"/>
      <c r="E113" s="23"/>
      <c r="F113" s="23"/>
      <c r="G113" s="22">
        <f>IFERROR(IF(ROW()=3,$F$4,G112-CheckRegister4[[#This Row],[Debit   (-)]]+CheckRegister4[[#This Row],[Credit (+)]]),0)</f>
        <v>8000</v>
      </c>
    </row>
    <row r="114" spans="2:7" ht="30" customHeight="1" x14ac:dyDescent="0.3">
      <c r="B114" s="23"/>
      <c r="C114" s="23"/>
      <c r="D114" s="23"/>
      <c r="E114" s="23"/>
      <c r="F114" s="23"/>
      <c r="G114" s="22">
        <f>IFERROR(IF(ROW()=3,$F$4,G113-CheckRegister4[[#This Row],[Debit   (-)]]+CheckRegister4[[#This Row],[Credit (+)]]),0)</f>
        <v>8000</v>
      </c>
    </row>
    <row r="115" spans="2:7" ht="30" customHeight="1" x14ac:dyDescent="0.3">
      <c r="B115" s="23"/>
      <c r="C115" s="23"/>
      <c r="D115" s="23"/>
      <c r="E115" s="23"/>
      <c r="F115" s="23"/>
      <c r="G115" s="22">
        <f>IFERROR(IF(ROW()=3,$F$4,G114-CheckRegister4[[#This Row],[Debit   (-)]]+CheckRegister4[[#This Row],[Credit (+)]]),0)</f>
        <v>8000</v>
      </c>
    </row>
    <row r="116" spans="2:7" ht="30" customHeight="1" x14ac:dyDescent="0.3">
      <c r="B116" s="23"/>
      <c r="C116" s="23"/>
      <c r="D116" s="23"/>
      <c r="E116" s="23"/>
      <c r="F116" s="23"/>
      <c r="G116" s="22">
        <f>IFERROR(IF(ROW()=3,$F$4,G115-CheckRegister4[[#This Row],[Debit   (-)]]+CheckRegister4[[#This Row],[Credit (+)]]),0)</f>
        <v>8000</v>
      </c>
    </row>
    <row r="117" spans="2:7" ht="30" customHeight="1" x14ac:dyDescent="0.3">
      <c r="B117" s="23"/>
      <c r="C117" s="23"/>
      <c r="D117" s="23"/>
      <c r="E117" s="23"/>
      <c r="F117" s="23"/>
      <c r="G117" s="22">
        <f>IFERROR(IF(ROW()=3,$F$4,G116-CheckRegister4[[#This Row],[Debit   (-)]]+CheckRegister4[[#This Row],[Credit (+)]]),0)</f>
        <v>8000</v>
      </c>
    </row>
    <row r="118" spans="2:7" ht="30" customHeight="1" x14ac:dyDescent="0.3">
      <c r="B118" s="23"/>
      <c r="C118" s="23"/>
      <c r="D118" s="23"/>
      <c r="E118" s="23"/>
      <c r="F118" s="23"/>
      <c r="G118" s="22">
        <f>IFERROR(IF(ROW()=3,$F$4,G117-CheckRegister4[[#This Row],[Debit   (-)]]+CheckRegister4[[#This Row],[Credit (+)]]),0)</f>
        <v>8000</v>
      </c>
    </row>
    <row r="119" spans="2:7" ht="30" customHeight="1" x14ac:dyDescent="0.3">
      <c r="B119" s="23"/>
      <c r="C119" s="23"/>
      <c r="D119" s="23"/>
      <c r="E119" s="23"/>
      <c r="F119" s="23"/>
      <c r="G119" s="22">
        <f>IFERROR(IF(ROW()=3,$F$4,G118-CheckRegister4[[#This Row],[Debit   (-)]]+CheckRegister4[[#This Row],[Credit (+)]]),0)</f>
        <v>8000</v>
      </c>
    </row>
    <row r="120" spans="2:7" ht="30" customHeight="1" x14ac:dyDescent="0.3">
      <c r="B120" s="23"/>
      <c r="C120" s="23"/>
      <c r="D120" s="23"/>
      <c r="E120" s="23"/>
      <c r="F120" s="23"/>
      <c r="G120" s="22">
        <f>IFERROR(IF(ROW()=3,$F$4,G119-CheckRegister4[[#This Row],[Debit   (-)]]+CheckRegister4[[#This Row],[Credit (+)]]),0)</f>
        <v>8000</v>
      </c>
    </row>
    <row r="121" spans="2:7" ht="30" customHeight="1" x14ac:dyDescent="0.3">
      <c r="B121" s="23"/>
      <c r="C121" s="23"/>
      <c r="D121" s="23"/>
      <c r="E121" s="23"/>
      <c r="F121" s="23"/>
      <c r="G121" s="22">
        <f>IFERROR(IF(ROW()=3,$F$4,G120-CheckRegister4[[#This Row],[Debit   (-)]]+CheckRegister4[[#This Row],[Credit (+)]]),0)</f>
        <v>8000</v>
      </c>
    </row>
    <row r="122" spans="2:7" ht="30" customHeight="1" x14ac:dyDescent="0.3">
      <c r="B122" s="23"/>
      <c r="C122" s="23"/>
      <c r="D122" s="23"/>
      <c r="E122" s="23"/>
      <c r="F122" s="23"/>
      <c r="G122" s="22">
        <f>IFERROR(IF(ROW()=3,$F$4,G121-CheckRegister4[[#This Row],[Debit   (-)]]+CheckRegister4[[#This Row],[Credit (+)]]),0)</f>
        <v>8000</v>
      </c>
    </row>
    <row r="123" spans="2:7" ht="30" customHeight="1" x14ac:dyDescent="0.3">
      <c r="B123" s="23"/>
      <c r="C123" s="23"/>
      <c r="D123" s="23"/>
      <c r="E123" s="23"/>
      <c r="F123" s="23"/>
      <c r="G123" s="22">
        <f>IFERROR(IF(ROW()=3,$F$4,G122-CheckRegister4[[#This Row],[Debit   (-)]]+CheckRegister4[[#This Row],[Credit (+)]]),0)</f>
        <v>8000</v>
      </c>
    </row>
    <row r="124" spans="2:7" ht="30" customHeight="1" x14ac:dyDescent="0.3">
      <c r="B124" s="23"/>
      <c r="C124" s="23"/>
      <c r="D124" s="23"/>
      <c r="E124" s="23"/>
      <c r="F124" s="23"/>
      <c r="G124" s="22">
        <f>IFERROR(IF(ROW()=3,$F$4,G123-CheckRegister4[[#This Row],[Debit   (-)]]+CheckRegister4[[#This Row],[Credit (+)]]),0)</f>
        <v>8000</v>
      </c>
    </row>
    <row r="125" spans="2:7" ht="30" customHeight="1" x14ac:dyDescent="0.3">
      <c r="B125" s="23"/>
      <c r="C125" s="23"/>
      <c r="D125" s="23"/>
      <c r="E125" s="23"/>
      <c r="F125" s="23"/>
      <c r="G125" s="22">
        <f>IFERROR(IF(ROW()=3,$F$4,G124-CheckRegister4[[#This Row],[Debit   (-)]]+CheckRegister4[[#This Row],[Credit (+)]]),0)</f>
        <v>8000</v>
      </c>
    </row>
    <row r="126" spans="2:7" ht="30" customHeight="1" x14ac:dyDescent="0.3">
      <c r="B126" s="23"/>
      <c r="C126" s="23"/>
      <c r="D126" s="23"/>
      <c r="E126" s="23"/>
      <c r="F126" s="23"/>
      <c r="G126" s="22">
        <f>IFERROR(IF(ROW()=3,$F$4,G125-CheckRegister4[[#This Row],[Debit   (-)]]+CheckRegister4[[#This Row],[Credit (+)]]),0)</f>
        <v>8000</v>
      </c>
    </row>
    <row r="127" spans="2:7" ht="30" customHeight="1" x14ac:dyDescent="0.3">
      <c r="B127" s="23"/>
      <c r="C127" s="23"/>
      <c r="D127" s="23"/>
      <c r="E127" s="23"/>
      <c r="F127" s="23"/>
      <c r="G127" s="22">
        <f>IFERROR(IF(ROW()=3,$F$4,G126-CheckRegister4[[#This Row],[Debit   (-)]]+CheckRegister4[[#This Row],[Credit (+)]]),0)</f>
        <v>8000</v>
      </c>
    </row>
    <row r="128" spans="2:7" ht="30" customHeight="1" x14ac:dyDescent="0.3">
      <c r="B128" s="23"/>
      <c r="C128" s="23"/>
      <c r="D128" s="23"/>
      <c r="E128" s="23"/>
      <c r="F128" s="23"/>
      <c r="G128" s="22">
        <f>IFERROR(IF(ROW()=3,$F$4,G127-CheckRegister4[[#This Row],[Debit   (-)]]+CheckRegister4[[#This Row],[Credit (+)]]),0)</f>
        <v>8000</v>
      </c>
    </row>
    <row r="129" spans="2:7" ht="30" customHeight="1" x14ac:dyDescent="0.3">
      <c r="B129" s="23"/>
      <c r="C129" s="23"/>
      <c r="D129" s="23"/>
      <c r="E129" s="23"/>
      <c r="F129" s="23"/>
      <c r="G129" s="22">
        <f>IFERROR(IF(ROW()=3,$F$4,G128-CheckRegister4[[#This Row],[Debit   (-)]]+CheckRegister4[[#This Row],[Credit (+)]]),0)</f>
        <v>8000</v>
      </c>
    </row>
    <row r="130" spans="2:7" ht="30" customHeight="1" x14ac:dyDescent="0.3">
      <c r="B130" s="23"/>
      <c r="C130" s="23"/>
      <c r="D130" s="23"/>
      <c r="E130" s="23"/>
      <c r="F130" s="23"/>
      <c r="G130" s="22">
        <f>IFERROR(IF(ROW()=3,$F$4,G129-CheckRegister4[[#This Row],[Debit   (-)]]+CheckRegister4[[#This Row],[Credit (+)]]),0)</f>
        <v>8000</v>
      </c>
    </row>
    <row r="131" spans="2:7" ht="30" customHeight="1" x14ac:dyDescent="0.3">
      <c r="B131" s="23"/>
      <c r="C131" s="23"/>
      <c r="D131" s="23"/>
      <c r="E131" s="23"/>
      <c r="F131" s="23"/>
      <c r="G131" s="22">
        <f>IFERROR(IF(ROW()=3,$F$4,G130-CheckRegister4[[#This Row],[Debit   (-)]]+CheckRegister4[[#This Row],[Credit (+)]]),0)</f>
        <v>8000</v>
      </c>
    </row>
    <row r="132" spans="2:7" ht="30" customHeight="1" x14ac:dyDescent="0.3">
      <c r="B132" s="23"/>
      <c r="C132" s="23"/>
      <c r="D132" s="23"/>
      <c r="E132" s="23"/>
      <c r="F132" s="23"/>
      <c r="G132" s="22">
        <f>IFERROR(IF(ROW()=3,$F$4,G131-CheckRegister4[[#This Row],[Debit   (-)]]+CheckRegister4[[#This Row],[Credit (+)]]),0)</f>
        <v>8000</v>
      </c>
    </row>
    <row r="133" spans="2:7" ht="30" customHeight="1" x14ac:dyDescent="0.3">
      <c r="B133" s="23"/>
      <c r="C133" s="23"/>
      <c r="D133" s="23"/>
      <c r="E133" s="23"/>
      <c r="F133" s="23"/>
      <c r="G133" s="22">
        <f>IFERROR(IF(ROW()=3,$F$4,G132-CheckRegister4[[#This Row],[Debit   (-)]]+CheckRegister4[[#This Row],[Credit (+)]]),0)</f>
        <v>8000</v>
      </c>
    </row>
    <row r="134" spans="2:7" ht="30" customHeight="1" x14ac:dyDescent="0.3">
      <c r="B134" s="23"/>
      <c r="C134" s="23"/>
      <c r="D134" s="23"/>
      <c r="E134" s="23"/>
      <c r="F134" s="23"/>
      <c r="G134" s="22">
        <f>IFERROR(IF(ROW()=3,$F$4,G133-CheckRegister4[[#This Row],[Debit   (-)]]+CheckRegister4[[#This Row],[Credit (+)]]),0)</f>
        <v>8000</v>
      </c>
    </row>
    <row r="135" spans="2:7" ht="30" customHeight="1" x14ac:dyDescent="0.3">
      <c r="B135" s="23"/>
      <c r="C135" s="23"/>
      <c r="D135" s="23"/>
      <c r="E135" s="23"/>
      <c r="F135" s="23"/>
      <c r="G135" s="22">
        <f>IFERROR(IF(ROW()=3,$F$4,G134-CheckRegister4[[#This Row],[Debit   (-)]]+CheckRegister4[[#This Row],[Credit (+)]]),0)</f>
        <v>8000</v>
      </c>
    </row>
    <row r="136" spans="2:7" ht="30" customHeight="1" x14ac:dyDescent="0.3">
      <c r="B136" s="23"/>
      <c r="C136" s="23"/>
      <c r="D136" s="23"/>
      <c r="E136" s="23"/>
      <c r="F136" s="23"/>
      <c r="G136" s="22">
        <f>IFERROR(IF(ROW()=3,$F$4,G135-CheckRegister4[[#This Row],[Debit   (-)]]+CheckRegister4[[#This Row],[Credit (+)]]),0)</f>
        <v>8000</v>
      </c>
    </row>
    <row r="137" spans="2:7" ht="30" customHeight="1" x14ac:dyDescent="0.3">
      <c r="B137" s="23"/>
      <c r="C137" s="23"/>
      <c r="D137" s="23"/>
      <c r="E137" s="23"/>
      <c r="F137" s="23"/>
      <c r="G137" s="22">
        <f>IFERROR(IF(ROW()=3,$F$4,G136-CheckRegister4[[#This Row],[Debit   (-)]]+CheckRegister4[[#This Row],[Credit (+)]]),0)</f>
        <v>8000</v>
      </c>
    </row>
    <row r="138" spans="2:7" ht="30" customHeight="1" x14ac:dyDescent="0.3">
      <c r="B138" s="23"/>
      <c r="C138" s="23"/>
      <c r="D138" s="23"/>
      <c r="E138" s="23"/>
      <c r="F138" s="23"/>
      <c r="G138" s="22">
        <f>IFERROR(IF(ROW()=3,$F$4,G137-CheckRegister4[[#This Row],[Debit   (-)]]+CheckRegister4[[#This Row],[Credit (+)]]),0)</f>
        <v>8000</v>
      </c>
    </row>
    <row r="139" spans="2:7" ht="30" customHeight="1" x14ac:dyDescent="0.3">
      <c r="B139" s="23"/>
      <c r="C139" s="23"/>
      <c r="D139" s="23"/>
      <c r="E139" s="23"/>
      <c r="F139" s="23"/>
      <c r="G139" s="22">
        <f>IFERROR(IF(ROW()=3,$F$4,G138-CheckRegister4[[#This Row],[Debit   (-)]]+CheckRegister4[[#This Row],[Credit (+)]]),0)</f>
        <v>8000</v>
      </c>
    </row>
    <row r="140" spans="2:7" ht="30" customHeight="1" x14ac:dyDescent="0.3">
      <c r="B140" s="23"/>
      <c r="C140" s="23"/>
      <c r="D140" s="23"/>
      <c r="E140" s="23"/>
      <c r="F140" s="23"/>
      <c r="G140" s="22">
        <f>IFERROR(IF(ROW()=3,$F$4,G139-CheckRegister4[[#This Row],[Debit   (-)]]+CheckRegister4[[#This Row],[Credit (+)]]),0)</f>
        <v>8000</v>
      </c>
    </row>
    <row r="141" spans="2:7" ht="30" customHeight="1" x14ac:dyDescent="0.3">
      <c r="B141" s="23"/>
      <c r="C141" s="23"/>
      <c r="D141" s="23"/>
      <c r="E141" s="23"/>
      <c r="F141" s="23"/>
      <c r="G141" s="22">
        <f>IFERROR(IF(ROW()=3,$F$4,G140-CheckRegister4[[#This Row],[Debit   (-)]]+CheckRegister4[[#This Row],[Credit (+)]]),0)</f>
        <v>8000</v>
      </c>
    </row>
    <row r="142" spans="2:7" ht="30" customHeight="1" x14ac:dyDescent="0.3">
      <c r="B142" s="23"/>
      <c r="C142" s="23"/>
      <c r="D142" s="23"/>
      <c r="E142" s="23"/>
      <c r="F142" s="23"/>
      <c r="G142" s="22">
        <f>IFERROR(IF(ROW()=3,$F$4,G141-CheckRegister4[[#This Row],[Debit   (-)]]+CheckRegister4[[#This Row],[Credit (+)]]),0)</f>
        <v>8000</v>
      </c>
    </row>
    <row r="143" spans="2:7" ht="30" customHeight="1" x14ac:dyDescent="0.3">
      <c r="B143" s="23"/>
      <c r="C143" s="23"/>
      <c r="D143" s="23"/>
      <c r="E143" s="23"/>
      <c r="F143" s="23"/>
      <c r="G143" s="22">
        <f>IFERROR(IF(ROW()=3,$F$4,G142-CheckRegister4[[#This Row],[Debit   (-)]]+CheckRegister4[[#This Row],[Credit (+)]]),0)</f>
        <v>8000</v>
      </c>
    </row>
    <row r="144" spans="2:7" ht="30" customHeight="1" x14ac:dyDescent="0.3">
      <c r="B144" s="23"/>
      <c r="C144" s="23"/>
      <c r="D144" s="23"/>
      <c r="E144" s="23"/>
      <c r="F144" s="23"/>
      <c r="G144" s="22">
        <f>IFERROR(IF(ROW()=3,$F$4,G143-CheckRegister4[[#This Row],[Debit   (-)]]+CheckRegister4[[#This Row],[Credit (+)]]),0)</f>
        <v>8000</v>
      </c>
    </row>
    <row r="145" spans="2:7" ht="30" customHeight="1" x14ac:dyDescent="0.3">
      <c r="B145" s="23"/>
      <c r="C145" s="23"/>
      <c r="D145" s="23"/>
      <c r="E145" s="23"/>
      <c r="F145" s="23"/>
      <c r="G145" s="22">
        <f>IFERROR(IF(ROW()=3,$F$4,G144-CheckRegister4[[#This Row],[Debit   (-)]]+CheckRegister4[[#This Row],[Credit (+)]]),0)</f>
        <v>8000</v>
      </c>
    </row>
    <row r="146" spans="2:7" ht="30" customHeight="1" x14ac:dyDescent="0.3">
      <c r="B146" s="23"/>
      <c r="C146" s="23"/>
      <c r="D146" s="23"/>
      <c r="E146" s="23"/>
      <c r="F146" s="23"/>
      <c r="G146" s="22">
        <f>IFERROR(IF(ROW()=3,$F$4,G145-CheckRegister4[[#This Row],[Debit   (-)]]+CheckRegister4[[#This Row],[Credit (+)]]),0)</f>
        <v>8000</v>
      </c>
    </row>
    <row r="147" spans="2:7" ht="30" customHeight="1" x14ac:dyDescent="0.3">
      <c r="B147" s="23"/>
      <c r="C147" s="23"/>
      <c r="D147" s="23"/>
      <c r="E147" s="23"/>
      <c r="F147" s="23"/>
      <c r="G147" s="22">
        <f>IFERROR(IF(ROW()=3,$F$4,G146-CheckRegister4[[#This Row],[Debit   (-)]]+CheckRegister4[[#This Row],[Credit (+)]]),0)</f>
        <v>8000</v>
      </c>
    </row>
    <row r="148" spans="2:7" ht="30" customHeight="1" x14ac:dyDescent="0.3">
      <c r="B148" s="23"/>
      <c r="C148" s="23"/>
      <c r="D148" s="23"/>
      <c r="E148" s="23"/>
      <c r="F148" s="23"/>
      <c r="G148" s="22">
        <f>IFERROR(IF(ROW()=3,$F$4,G147-CheckRegister4[[#This Row],[Debit   (-)]]+CheckRegister4[[#This Row],[Credit (+)]]),0)</f>
        <v>8000</v>
      </c>
    </row>
    <row r="149" spans="2:7" ht="30" customHeight="1" x14ac:dyDescent="0.3">
      <c r="B149" s="23"/>
      <c r="C149" s="23"/>
      <c r="D149" s="23"/>
      <c r="E149" s="23"/>
      <c r="F149" s="23"/>
      <c r="G149" s="22">
        <f>IFERROR(IF(ROW()=3,$F$4,G148-CheckRegister4[[#This Row],[Debit   (-)]]+CheckRegister4[[#This Row],[Credit (+)]]),0)</f>
        <v>8000</v>
      </c>
    </row>
    <row r="150" spans="2:7" ht="30" customHeight="1" x14ac:dyDescent="0.3">
      <c r="B150" s="23"/>
      <c r="C150" s="23"/>
      <c r="D150" s="23"/>
      <c r="E150" s="23"/>
      <c r="F150" s="23"/>
      <c r="G150" s="22">
        <f>IFERROR(IF(ROW()=3,$F$4,G149-CheckRegister4[[#This Row],[Debit   (-)]]+CheckRegister4[[#This Row],[Credit (+)]]),0)</f>
        <v>8000</v>
      </c>
    </row>
    <row r="151" spans="2:7" ht="30" customHeight="1" x14ac:dyDescent="0.3">
      <c r="B151" s="23"/>
      <c r="C151" s="23"/>
      <c r="D151" s="23"/>
      <c r="E151" s="23"/>
      <c r="F151" s="23"/>
      <c r="G151" s="22">
        <f>IFERROR(IF(ROW()=3,$F$4,G150-CheckRegister4[[#This Row],[Debit   (-)]]+CheckRegister4[[#This Row],[Credit (+)]]),0)</f>
        <v>8000</v>
      </c>
    </row>
    <row r="152" spans="2:7" ht="30" customHeight="1" x14ac:dyDescent="0.3">
      <c r="B152" s="23"/>
      <c r="C152" s="23"/>
      <c r="D152" s="23"/>
      <c r="E152" s="23"/>
      <c r="F152" s="23"/>
      <c r="G152" s="22">
        <f>IFERROR(IF(ROW()=3,$F$4,G151-CheckRegister4[[#This Row],[Debit   (-)]]+CheckRegister4[[#This Row],[Credit (+)]]),0)</f>
        <v>8000</v>
      </c>
    </row>
    <row r="153" spans="2:7" ht="30" customHeight="1" x14ac:dyDescent="0.3">
      <c r="B153" s="23"/>
      <c r="C153" s="23"/>
      <c r="D153" s="23"/>
      <c r="E153" s="23"/>
      <c r="F153" s="23"/>
      <c r="G153" s="22">
        <f>IFERROR(IF(ROW()=3,$F$4,G152-CheckRegister4[[#This Row],[Debit   (-)]]+CheckRegister4[[#This Row],[Credit (+)]]),0)</f>
        <v>8000</v>
      </c>
    </row>
    <row r="154" spans="2:7" ht="30" customHeight="1" x14ac:dyDescent="0.3">
      <c r="B154" s="23"/>
      <c r="C154" s="23"/>
      <c r="D154" s="23"/>
      <c r="E154" s="23"/>
      <c r="F154" s="23"/>
      <c r="G154" s="22">
        <f>IFERROR(IF(ROW()=3,$F$4,G153-CheckRegister4[[#This Row],[Debit   (-)]]+CheckRegister4[[#This Row],[Credit (+)]]),0)</f>
        <v>8000</v>
      </c>
    </row>
    <row r="155" spans="2:7" ht="30" customHeight="1" x14ac:dyDescent="0.3">
      <c r="B155" s="23"/>
      <c r="C155" s="23"/>
      <c r="D155" s="23"/>
      <c r="E155" s="23"/>
      <c r="F155" s="23"/>
      <c r="G155" s="22">
        <f>IFERROR(IF(ROW()=3,$F$4,G154-CheckRegister4[[#This Row],[Debit   (-)]]+CheckRegister4[[#This Row],[Credit (+)]]),0)</f>
        <v>8000</v>
      </c>
    </row>
    <row r="156" spans="2:7" ht="30" customHeight="1" x14ac:dyDescent="0.3">
      <c r="B156" s="23"/>
      <c r="C156" s="23"/>
      <c r="D156" s="23"/>
      <c r="E156" s="23"/>
      <c r="F156" s="23"/>
      <c r="G156" s="22">
        <f>IFERROR(IF(ROW()=3,$F$4,G155-CheckRegister4[[#This Row],[Debit   (-)]]+CheckRegister4[[#This Row],[Credit (+)]]),0)</f>
        <v>8000</v>
      </c>
    </row>
    <row r="157" spans="2:7" ht="30" customHeight="1" x14ac:dyDescent="0.3">
      <c r="B157" s="23"/>
      <c r="C157" s="23"/>
      <c r="D157" s="23"/>
      <c r="E157" s="23"/>
      <c r="F157" s="23"/>
      <c r="G157" s="22">
        <f>IFERROR(IF(ROW()=3,$F$4,G156-CheckRegister4[[#This Row],[Debit   (-)]]+CheckRegister4[[#This Row],[Credit (+)]]),0)</f>
        <v>8000</v>
      </c>
    </row>
    <row r="158" spans="2:7" ht="30" customHeight="1" x14ac:dyDescent="0.3">
      <c r="B158" s="23"/>
      <c r="C158" s="23"/>
      <c r="D158" s="23"/>
      <c r="E158" s="23"/>
      <c r="F158" s="23"/>
      <c r="G158" s="22">
        <f>IFERROR(IF(ROW()=3,$F$4,G157-CheckRegister4[[#This Row],[Debit   (-)]]+CheckRegister4[[#This Row],[Credit (+)]]),0)</f>
        <v>8000</v>
      </c>
    </row>
    <row r="159" spans="2:7" ht="30" customHeight="1" x14ac:dyDescent="0.3">
      <c r="B159" s="23"/>
      <c r="C159" s="23"/>
      <c r="D159" s="23"/>
      <c r="E159" s="23"/>
      <c r="F159" s="23"/>
      <c r="G159" s="22">
        <f>IFERROR(IF(ROW()=3,$F$4,G158-CheckRegister4[[#This Row],[Debit   (-)]]+CheckRegister4[[#This Row],[Credit (+)]]),0)</f>
        <v>8000</v>
      </c>
    </row>
    <row r="160" spans="2:7" ht="30" customHeight="1" x14ac:dyDescent="0.3">
      <c r="B160" s="23"/>
      <c r="C160" s="23"/>
      <c r="D160" s="23"/>
      <c r="E160" s="23"/>
      <c r="F160" s="23"/>
      <c r="G160" s="22">
        <f>IFERROR(IF(ROW()=3,$F$4,G159-CheckRegister4[[#This Row],[Debit   (-)]]+CheckRegister4[[#This Row],[Credit (+)]]),0)</f>
        <v>8000</v>
      </c>
    </row>
    <row r="161" spans="2:7" ht="30" customHeight="1" x14ac:dyDescent="0.3">
      <c r="B161" s="23"/>
      <c r="C161" s="23"/>
      <c r="D161" s="23"/>
      <c r="E161" s="23"/>
      <c r="F161" s="23"/>
      <c r="G161" s="22">
        <f>IFERROR(IF(ROW()=3,$F$4,G160-CheckRegister4[[#This Row],[Debit   (-)]]+CheckRegister4[[#This Row],[Credit (+)]]),0)</f>
        <v>8000</v>
      </c>
    </row>
    <row r="162" spans="2:7" ht="30" customHeight="1" x14ac:dyDescent="0.3">
      <c r="B162" s="23"/>
      <c r="C162" s="23"/>
      <c r="D162" s="23"/>
      <c r="E162" s="23"/>
      <c r="F162" s="23"/>
      <c r="G162" s="22">
        <f>IFERROR(IF(ROW()=3,$F$4,G161-CheckRegister4[[#This Row],[Debit   (-)]]+CheckRegister4[[#This Row],[Credit (+)]]),0)</f>
        <v>8000</v>
      </c>
    </row>
    <row r="163" spans="2:7" ht="30" customHeight="1" x14ac:dyDescent="0.3">
      <c r="B163" s="23"/>
      <c r="C163" s="23"/>
      <c r="D163" s="23"/>
      <c r="E163" s="23"/>
      <c r="F163" s="23"/>
      <c r="G163" s="22">
        <f>IFERROR(IF(ROW()=3,$F$4,G162-CheckRegister4[[#This Row],[Debit   (-)]]+CheckRegister4[[#This Row],[Credit (+)]]),0)</f>
        <v>8000</v>
      </c>
    </row>
    <row r="164" spans="2:7" ht="30" customHeight="1" x14ac:dyDescent="0.3">
      <c r="B164" s="23"/>
      <c r="C164" s="23"/>
      <c r="D164" s="23"/>
      <c r="E164" s="23"/>
      <c r="F164" s="23"/>
      <c r="G164" s="22">
        <f>IFERROR(IF(ROW()=3,$F$4,G163-CheckRegister4[[#This Row],[Debit   (-)]]+CheckRegister4[[#This Row],[Credit (+)]]),0)</f>
        <v>8000</v>
      </c>
    </row>
    <row r="165" spans="2:7" ht="30" customHeight="1" x14ac:dyDescent="0.3">
      <c r="B165" s="23"/>
      <c r="C165" s="23"/>
      <c r="D165" s="23"/>
      <c r="E165" s="23"/>
      <c r="F165" s="23"/>
      <c r="G165" s="22">
        <f>IFERROR(IF(ROW()=3,$F$4,G164-CheckRegister4[[#This Row],[Debit   (-)]]+CheckRegister4[[#This Row],[Credit (+)]]),0)</f>
        <v>8000</v>
      </c>
    </row>
    <row r="166" spans="2:7" ht="30" customHeight="1" x14ac:dyDescent="0.3">
      <c r="B166" s="23"/>
      <c r="C166" s="23"/>
      <c r="D166" s="23"/>
      <c r="E166" s="23"/>
      <c r="F166" s="23"/>
      <c r="G166" s="22">
        <f>IFERROR(IF(ROW()=3,$F$4,G165-CheckRegister4[[#This Row],[Debit   (-)]]+CheckRegister4[[#This Row],[Credit (+)]]),0)</f>
        <v>8000</v>
      </c>
    </row>
    <row r="167" spans="2:7" ht="30" customHeight="1" x14ac:dyDescent="0.3">
      <c r="B167" s="23"/>
      <c r="C167" s="23"/>
      <c r="D167" s="23"/>
      <c r="E167" s="23"/>
      <c r="F167" s="23"/>
      <c r="G167" s="22">
        <f>IFERROR(IF(ROW()=3,$F$4,G166-CheckRegister4[[#This Row],[Debit   (-)]]+CheckRegister4[[#This Row],[Credit (+)]]),0)</f>
        <v>8000</v>
      </c>
    </row>
    <row r="168" spans="2:7" ht="30" customHeight="1" x14ac:dyDescent="0.3">
      <c r="B168" s="23"/>
      <c r="C168" s="23"/>
      <c r="D168" s="23"/>
      <c r="E168" s="23"/>
      <c r="F168" s="23"/>
      <c r="G168" s="22">
        <f>IFERROR(IF(ROW()=3,$F$4,G167-CheckRegister4[[#This Row],[Debit   (-)]]+CheckRegister4[[#This Row],[Credit (+)]]),0)</f>
        <v>8000</v>
      </c>
    </row>
    <row r="169" spans="2:7" ht="30" customHeight="1" x14ac:dyDescent="0.3">
      <c r="B169" s="23"/>
      <c r="C169" s="23"/>
      <c r="D169" s="23"/>
      <c r="E169" s="23"/>
      <c r="F169" s="23"/>
      <c r="G169" s="22">
        <f>IFERROR(IF(ROW()=3,$F$4,G168-CheckRegister4[[#This Row],[Debit   (-)]]+CheckRegister4[[#This Row],[Credit (+)]]),0)</f>
        <v>8000</v>
      </c>
    </row>
    <row r="170" spans="2:7" ht="30" customHeight="1" x14ac:dyDescent="0.3">
      <c r="B170" s="23"/>
      <c r="C170" s="23"/>
      <c r="D170" s="23"/>
      <c r="E170" s="23"/>
      <c r="F170" s="23"/>
      <c r="G170" s="22">
        <f>IFERROR(IF(ROW()=3,$F$4,G169-CheckRegister4[[#This Row],[Debit   (-)]]+CheckRegister4[[#This Row],[Credit (+)]]),0)</f>
        <v>8000</v>
      </c>
    </row>
    <row r="171" spans="2:7" ht="30" customHeight="1" x14ac:dyDescent="0.3">
      <c r="B171" s="23"/>
      <c r="C171" s="23"/>
      <c r="D171" s="23"/>
      <c r="E171" s="23"/>
      <c r="F171" s="23"/>
      <c r="G171" s="22">
        <f>IFERROR(IF(ROW()=3,$F$4,G170-CheckRegister4[[#This Row],[Debit   (-)]]+CheckRegister4[[#This Row],[Credit (+)]]),0)</f>
        <v>8000</v>
      </c>
    </row>
    <row r="172" spans="2:7" ht="30" customHeight="1" x14ac:dyDescent="0.3">
      <c r="B172" s="23"/>
      <c r="C172" s="23"/>
      <c r="D172" s="23"/>
      <c r="E172" s="23"/>
      <c r="F172" s="23"/>
      <c r="G172" s="22">
        <f>IFERROR(IF(ROW()=3,$F$4,G171-CheckRegister4[[#This Row],[Debit   (-)]]+CheckRegister4[[#This Row],[Credit (+)]]),0)</f>
        <v>8000</v>
      </c>
    </row>
    <row r="173" spans="2:7" ht="30" customHeight="1" x14ac:dyDescent="0.3">
      <c r="B173" s="23"/>
      <c r="C173" s="23"/>
      <c r="D173" s="23"/>
      <c r="E173" s="23"/>
      <c r="F173" s="23"/>
      <c r="G173" s="22">
        <f>IFERROR(IF(ROW()=3,$F$4,G172-CheckRegister4[[#This Row],[Debit   (-)]]+CheckRegister4[[#This Row],[Credit (+)]]),0)</f>
        <v>8000</v>
      </c>
    </row>
    <row r="174" spans="2:7" ht="30" customHeight="1" x14ac:dyDescent="0.3">
      <c r="B174" s="23"/>
      <c r="C174" s="23"/>
      <c r="D174" s="23"/>
      <c r="E174" s="23"/>
      <c r="F174" s="23"/>
      <c r="G174" s="22">
        <f>IFERROR(IF(ROW()=3,$F$4,G173-CheckRegister4[[#This Row],[Debit   (-)]]+CheckRegister4[[#This Row],[Credit (+)]]),0)</f>
        <v>8000</v>
      </c>
    </row>
    <row r="175" spans="2:7" ht="30" customHeight="1" x14ac:dyDescent="0.3">
      <c r="B175" s="23"/>
      <c r="C175" s="23"/>
      <c r="D175" s="23"/>
      <c r="E175" s="23"/>
      <c r="F175" s="23"/>
      <c r="G175" s="22">
        <f>IFERROR(IF(ROW()=3,$F$4,G174-CheckRegister4[[#This Row],[Debit   (-)]]+CheckRegister4[[#This Row],[Credit (+)]]),0)</f>
        <v>8000</v>
      </c>
    </row>
    <row r="176" spans="2:7" ht="30" customHeight="1" x14ac:dyDescent="0.3">
      <c r="B176" s="23"/>
      <c r="C176" s="23"/>
      <c r="D176" s="23"/>
      <c r="E176" s="23"/>
      <c r="F176" s="23"/>
      <c r="G176" s="22">
        <f>IFERROR(IF(ROW()=3,$F$4,G175-CheckRegister4[[#This Row],[Debit   (-)]]+CheckRegister4[[#This Row],[Credit (+)]]),0)</f>
        <v>8000</v>
      </c>
    </row>
    <row r="177" spans="2:7" ht="30" customHeight="1" x14ac:dyDescent="0.3">
      <c r="B177" s="23"/>
      <c r="C177" s="23"/>
      <c r="D177" s="23"/>
      <c r="E177" s="23"/>
      <c r="F177" s="23"/>
      <c r="G177" s="22">
        <f>IFERROR(IF(ROW()=3,$F$4,G176-CheckRegister4[[#This Row],[Debit   (-)]]+CheckRegister4[[#This Row],[Credit (+)]]),0)</f>
        <v>8000</v>
      </c>
    </row>
    <row r="178" spans="2:7" ht="30" customHeight="1" x14ac:dyDescent="0.3">
      <c r="B178" s="23"/>
      <c r="C178" s="23"/>
      <c r="D178" s="23"/>
      <c r="E178" s="23"/>
      <c r="F178" s="23"/>
      <c r="G178" s="22">
        <f>IFERROR(IF(ROW()=3,$F$4,G177-CheckRegister4[[#This Row],[Debit   (-)]]+CheckRegister4[[#This Row],[Credit (+)]]),0)</f>
        <v>8000</v>
      </c>
    </row>
    <row r="179" spans="2:7" ht="30" customHeight="1" x14ac:dyDescent="0.3">
      <c r="B179" s="23"/>
      <c r="C179" s="23"/>
      <c r="D179" s="23"/>
      <c r="E179" s="23"/>
      <c r="F179" s="23"/>
      <c r="G179" s="22">
        <f>IFERROR(IF(ROW()=3,$F$4,G178-CheckRegister4[[#This Row],[Debit   (-)]]+CheckRegister4[[#This Row],[Credit (+)]]),0)</f>
        <v>8000</v>
      </c>
    </row>
    <row r="180" spans="2:7" ht="30" customHeight="1" x14ac:dyDescent="0.3">
      <c r="B180" s="23"/>
      <c r="C180" s="23"/>
      <c r="D180" s="23"/>
      <c r="E180" s="23"/>
      <c r="F180" s="23"/>
      <c r="G180" s="22">
        <f>IFERROR(IF(ROW()=3,$F$4,G179-CheckRegister4[[#This Row],[Debit   (-)]]+CheckRegister4[[#This Row],[Credit (+)]]),0)</f>
        <v>8000</v>
      </c>
    </row>
    <row r="181" spans="2:7" ht="30" customHeight="1" x14ac:dyDescent="0.3">
      <c r="B181" s="23"/>
      <c r="C181" s="23"/>
      <c r="D181" s="23"/>
      <c r="E181" s="23"/>
      <c r="F181" s="23"/>
      <c r="G181" s="22">
        <f>IFERROR(IF(ROW()=3,$F$4,G180-CheckRegister4[[#This Row],[Debit   (-)]]+CheckRegister4[[#This Row],[Credit (+)]]),0)</f>
        <v>8000</v>
      </c>
    </row>
    <row r="182" spans="2:7" ht="30" customHeight="1" x14ac:dyDescent="0.3">
      <c r="B182" s="23"/>
      <c r="C182" s="23"/>
      <c r="D182" s="23"/>
      <c r="E182" s="23"/>
      <c r="F182" s="23"/>
      <c r="G182" s="22">
        <f>IFERROR(IF(ROW()=3,$F$4,G181-CheckRegister4[[#This Row],[Debit   (-)]]+CheckRegister4[[#This Row],[Credit (+)]]),0)</f>
        <v>8000</v>
      </c>
    </row>
    <row r="183" spans="2:7" ht="30" customHeight="1" x14ac:dyDescent="0.3">
      <c r="B183" s="23"/>
      <c r="C183" s="23"/>
      <c r="D183" s="23"/>
      <c r="E183" s="23"/>
      <c r="F183" s="23"/>
      <c r="G183" s="22">
        <f>IFERROR(IF(ROW()=3,$F$4,G182-CheckRegister4[[#This Row],[Debit   (-)]]+CheckRegister4[[#This Row],[Credit (+)]]),0)</f>
        <v>8000</v>
      </c>
    </row>
    <row r="184" spans="2:7" ht="30" customHeight="1" x14ac:dyDescent="0.3">
      <c r="B184" s="23"/>
      <c r="C184" s="23"/>
      <c r="D184" s="23"/>
      <c r="E184" s="23"/>
      <c r="F184" s="23"/>
      <c r="G184" s="22">
        <f>IFERROR(IF(ROW()=3,$F$4,G183-CheckRegister4[[#This Row],[Debit   (-)]]+CheckRegister4[[#This Row],[Credit (+)]]),0)</f>
        <v>8000</v>
      </c>
    </row>
    <row r="185" spans="2:7" ht="30" customHeight="1" x14ac:dyDescent="0.3">
      <c r="B185" s="23"/>
      <c r="C185" s="23"/>
      <c r="D185" s="23"/>
      <c r="E185" s="23"/>
      <c r="F185" s="23"/>
      <c r="G185" s="22">
        <f>IFERROR(IF(ROW()=3,$F$4,G184-CheckRegister4[[#This Row],[Debit   (-)]]+CheckRegister4[[#This Row],[Credit (+)]]),0)</f>
        <v>8000</v>
      </c>
    </row>
    <row r="186" spans="2:7" ht="30" customHeight="1" x14ac:dyDescent="0.3">
      <c r="B186" s="23"/>
      <c r="C186" s="23"/>
      <c r="D186" s="23"/>
      <c r="E186" s="23"/>
      <c r="F186" s="23"/>
      <c r="G186" s="22">
        <f>IFERROR(IF(ROW()=3,$F$4,G185-CheckRegister4[[#This Row],[Debit   (-)]]+CheckRegister4[[#This Row],[Credit (+)]]),0)</f>
        <v>8000</v>
      </c>
    </row>
    <row r="187" spans="2:7" ht="30" customHeight="1" x14ac:dyDescent="0.3">
      <c r="B187" s="23"/>
      <c r="C187" s="23"/>
      <c r="D187" s="23"/>
      <c r="E187" s="23"/>
      <c r="F187" s="23"/>
      <c r="G187" s="22">
        <f>IFERROR(IF(ROW()=3,$F$4,G186-CheckRegister4[[#This Row],[Debit   (-)]]+CheckRegister4[[#This Row],[Credit (+)]]),0)</f>
        <v>8000</v>
      </c>
    </row>
    <row r="188" spans="2:7" ht="30" customHeight="1" x14ac:dyDescent="0.3">
      <c r="B188" s="23"/>
      <c r="C188" s="23"/>
      <c r="D188" s="23"/>
      <c r="E188" s="23"/>
      <c r="F188" s="23"/>
      <c r="G188" s="22">
        <f>IFERROR(IF(ROW()=3,$F$4,G187-CheckRegister4[[#This Row],[Debit   (-)]]+CheckRegister4[[#This Row],[Credit (+)]]),0)</f>
        <v>8000</v>
      </c>
    </row>
    <row r="189" spans="2:7" ht="30" customHeight="1" x14ac:dyDescent="0.3">
      <c r="B189" s="23"/>
      <c r="C189" s="23"/>
      <c r="D189" s="23"/>
      <c r="E189" s="23"/>
      <c r="F189" s="23"/>
      <c r="G189" s="22">
        <f>IFERROR(IF(ROW()=3,$F$4,G188-CheckRegister4[[#This Row],[Debit   (-)]]+CheckRegister4[[#This Row],[Credit (+)]]),0)</f>
        <v>8000</v>
      </c>
    </row>
    <row r="190" spans="2:7" ht="30" customHeight="1" x14ac:dyDescent="0.3">
      <c r="B190" s="23"/>
      <c r="C190" s="23"/>
      <c r="D190" s="23"/>
      <c r="E190" s="23"/>
      <c r="F190" s="23"/>
      <c r="G190" s="22">
        <f>IFERROR(IF(ROW()=3,$F$4,G189-CheckRegister4[[#This Row],[Debit   (-)]]+CheckRegister4[[#This Row],[Credit (+)]]),0)</f>
        <v>8000</v>
      </c>
    </row>
    <row r="191" spans="2:7" ht="30" customHeight="1" x14ac:dyDescent="0.3">
      <c r="B191" s="23"/>
      <c r="C191" s="23"/>
      <c r="D191" s="23"/>
      <c r="E191" s="23"/>
      <c r="F191" s="23"/>
      <c r="G191" s="22">
        <f>IFERROR(IF(ROW()=3,$F$4,G190-CheckRegister4[[#This Row],[Debit   (-)]]+CheckRegister4[[#This Row],[Credit (+)]]),0)</f>
        <v>8000</v>
      </c>
    </row>
    <row r="192" spans="2:7" ht="30" customHeight="1" x14ac:dyDescent="0.3">
      <c r="B192" s="23"/>
      <c r="C192" s="23"/>
      <c r="D192" s="23"/>
      <c r="E192" s="23"/>
      <c r="F192" s="23"/>
      <c r="G192" s="22">
        <f>IFERROR(IF(ROW()=3,$F$4,G191-CheckRegister4[[#This Row],[Debit   (-)]]+CheckRegister4[[#This Row],[Credit (+)]]),0)</f>
        <v>8000</v>
      </c>
    </row>
    <row r="193" spans="2:7" ht="30" customHeight="1" x14ac:dyDescent="0.3">
      <c r="B193" s="23"/>
      <c r="C193" s="23"/>
      <c r="D193" s="23"/>
      <c r="E193" s="23"/>
      <c r="F193" s="23"/>
      <c r="G193" s="22">
        <f>IFERROR(IF(ROW()=3,$F$4,G192-CheckRegister4[[#This Row],[Debit   (-)]]+CheckRegister4[[#This Row],[Credit (+)]]),0)</f>
        <v>8000</v>
      </c>
    </row>
    <row r="194" spans="2:7" ht="30" customHeight="1" x14ac:dyDescent="0.3">
      <c r="B194" s="23"/>
      <c r="C194" s="23"/>
      <c r="D194" s="23"/>
      <c r="E194" s="23"/>
      <c r="F194" s="23"/>
      <c r="G194" s="22">
        <f>IFERROR(IF(ROW()=3,$F$4,G193-CheckRegister4[[#This Row],[Debit   (-)]]+CheckRegister4[[#This Row],[Credit (+)]]),0)</f>
        <v>8000</v>
      </c>
    </row>
    <row r="195" spans="2:7" ht="30" customHeight="1" x14ac:dyDescent="0.3">
      <c r="B195" s="23"/>
      <c r="C195" s="23"/>
      <c r="D195" s="23"/>
      <c r="E195" s="23"/>
      <c r="F195" s="23"/>
      <c r="G195" s="22">
        <f>IFERROR(IF(ROW()=3,$F$4,G194-CheckRegister4[[#This Row],[Debit   (-)]]+CheckRegister4[[#This Row],[Credit (+)]]),0)</f>
        <v>8000</v>
      </c>
    </row>
    <row r="196" spans="2:7" ht="30" customHeight="1" x14ac:dyDescent="0.3">
      <c r="B196" s="23"/>
      <c r="C196" s="23"/>
      <c r="D196" s="23"/>
      <c r="E196" s="23"/>
      <c r="F196" s="23"/>
      <c r="G196" s="22">
        <f>IFERROR(IF(ROW()=3,$F$4,G195-CheckRegister4[[#This Row],[Debit   (-)]]+CheckRegister4[[#This Row],[Credit (+)]]),0)</f>
        <v>8000</v>
      </c>
    </row>
    <row r="197" spans="2:7" ht="30" customHeight="1" x14ac:dyDescent="0.3">
      <c r="B197" s="23"/>
      <c r="C197" s="23"/>
      <c r="D197" s="23"/>
      <c r="E197" s="23"/>
      <c r="F197" s="23"/>
      <c r="G197" s="22">
        <f>IFERROR(IF(ROW()=3,$F$4,G196-CheckRegister4[[#This Row],[Debit   (-)]]+CheckRegister4[[#This Row],[Credit (+)]]),0)</f>
        <v>8000</v>
      </c>
    </row>
    <row r="198" spans="2:7" ht="30" customHeight="1" x14ac:dyDescent="0.3">
      <c r="B198" s="23"/>
      <c r="C198" s="23"/>
      <c r="D198" s="23"/>
      <c r="E198" s="23"/>
      <c r="F198" s="23"/>
      <c r="G198" s="22">
        <f>IFERROR(IF(ROW()=3,$F$4,G197-CheckRegister4[[#This Row],[Debit   (-)]]+CheckRegister4[[#This Row],[Credit (+)]]),0)</f>
        <v>8000</v>
      </c>
    </row>
    <row r="199" spans="2:7" ht="30" customHeight="1" x14ac:dyDescent="0.3">
      <c r="B199" s="23"/>
      <c r="C199" s="23"/>
      <c r="D199" s="23"/>
      <c r="E199" s="23"/>
      <c r="F199" s="23"/>
      <c r="G199" s="22">
        <f>IFERROR(IF(ROW()=3,$F$4,G198-CheckRegister4[[#This Row],[Debit   (-)]]+CheckRegister4[[#This Row],[Credit (+)]]),0)</f>
        <v>8000</v>
      </c>
    </row>
    <row r="200" spans="2:7" ht="30" customHeight="1" x14ac:dyDescent="0.3">
      <c r="B200" s="23"/>
      <c r="C200" s="23"/>
      <c r="D200" s="23"/>
      <c r="E200" s="23"/>
      <c r="F200" s="23"/>
      <c r="G200" s="22">
        <f>IFERROR(IF(ROW()=3,$F$4,G199-CheckRegister4[[#This Row],[Debit   (-)]]+CheckRegister4[[#This Row],[Credit (+)]]),0)</f>
        <v>8000</v>
      </c>
    </row>
    <row r="201" spans="2:7" ht="30" customHeight="1" x14ac:dyDescent="0.3">
      <c r="B201" s="23"/>
      <c r="C201" s="23"/>
      <c r="D201" s="23"/>
      <c r="E201" s="23"/>
      <c r="F201" s="23"/>
      <c r="G201" s="22">
        <f>IFERROR(IF(ROW()=3,$F$4,G200-CheckRegister4[[#This Row],[Debit   (-)]]+CheckRegister4[[#This Row],[Credit (+)]]),0)</f>
        <v>8000</v>
      </c>
    </row>
    <row r="202" spans="2:7" ht="30" customHeight="1" x14ac:dyDescent="0.3">
      <c r="B202" s="23"/>
      <c r="C202" s="23"/>
      <c r="D202" s="23"/>
      <c r="E202" s="23"/>
      <c r="F202" s="23"/>
      <c r="G202" s="22">
        <f>IFERROR(IF(ROW()=3,$F$4,G201-CheckRegister4[[#This Row],[Debit   (-)]]+CheckRegister4[[#This Row],[Credit (+)]]),0)</f>
        <v>8000</v>
      </c>
    </row>
    <row r="203" spans="2:7" ht="30" customHeight="1" x14ac:dyDescent="0.3">
      <c r="B203" s="23"/>
      <c r="C203" s="23"/>
      <c r="D203" s="23"/>
      <c r="E203" s="23"/>
      <c r="F203" s="23"/>
      <c r="G203" s="22">
        <f>IFERROR(IF(ROW()=3,$F$4,G202-CheckRegister4[[#This Row],[Debit   (-)]]+CheckRegister4[[#This Row],[Credit (+)]]),0)</f>
        <v>8000</v>
      </c>
    </row>
    <row r="204" spans="2:7" ht="30" customHeight="1" x14ac:dyDescent="0.3">
      <c r="B204" s="23"/>
      <c r="C204" s="23"/>
      <c r="D204" s="23"/>
      <c r="E204" s="23"/>
      <c r="F204" s="23"/>
      <c r="G204" s="22">
        <f>IFERROR(IF(ROW()=3,$F$4,G203-CheckRegister4[[#This Row],[Debit   (-)]]+CheckRegister4[[#This Row],[Credit (+)]]),0)</f>
        <v>8000</v>
      </c>
    </row>
    <row r="205" spans="2:7" ht="30" customHeight="1" x14ac:dyDescent="0.3">
      <c r="B205" s="23"/>
      <c r="C205" s="23"/>
      <c r="D205" s="23"/>
      <c r="E205" s="23"/>
      <c r="F205" s="23"/>
      <c r="G205" s="22">
        <f>IFERROR(IF(ROW()=3,$F$4,G204-CheckRegister4[[#This Row],[Debit   (-)]]+CheckRegister4[[#This Row],[Credit (+)]]),0)</f>
        <v>8000</v>
      </c>
    </row>
    <row r="206" spans="2:7" ht="30" customHeight="1" x14ac:dyDescent="0.3">
      <c r="B206" s="23"/>
      <c r="C206" s="23"/>
      <c r="D206" s="23"/>
      <c r="E206" s="23"/>
      <c r="F206" s="23"/>
      <c r="G206" s="22">
        <f>IFERROR(IF(ROW()=3,$F$4,G205-CheckRegister4[[#This Row],[Debit   (-)]]+CheckRegister4[[#This Row],[Credit (+)]]),0)</f>
        <v>8000</v>
      </c>
    </row>
    <row r="207" spans="2:7" ht="30" customHeight="1" x14ac:dyDescent="0.3">
      <c r="B207" s="23"/>
      <c r="C207" s="23"/>
      <c r="D207" s="23"/>
      <c r="E207" s="23"/>
      <c r="F207" s="23"/>
      <c r="G207" s="22">
        <f>IFERROR(IF(ROW()=3,$F$4,G206-CheckRegister4[[#This Row],[Debit   (-)]]+CheckRegister4[[#This Row],[Credit (+)]]),0)</f>
        <v>8000</v>
      </c>
    </row>
    <row r="208" spans="2:7" ht="30" customHeight="1" x14ac:dyDescent="0.3">
      <c r="B208" s="23"/>
      <c r="C208" s="23"/>
      <c r="D208" s="23"/>
      <c r="E208" s="23"/>
      <c r="F208" s="23"/>
      <c r="G208" s="22">
        <f>IFERROR(IF(ROW()=3,$F$4,G207-CheckRegister4[[#This Row],[Debit   (-)]]+CheckRegister4[[#This Row],[Credit (+)]]),0)</f>
        <v>8000</v>
      </c>
    </row>
    <row r="209" spans="2:7" ht="30" customHeight="1" x14ac:dyDescent="0.3">
      <c r="B209" s="23"/>
      <c r="C209" s="23"/>
      <c r="D209" s="23"/>
      <c r="E209" s="23"/>
      <c r="F209" s="23"/>
      <c r="G209" s="22">
        <f>IFERROR(IF(ROW()=3,$F$4,G208-CheckRegister4[[#This Row],[Debit   (-)]]+CheckRegister4[[#This Row],[Credit (+)]]),0)</f>
        <v>8000</v>
      </c>
    </row>
    <row r="210" spans="2:7" ht="30" customHeight="1" x14ac:dyDescent="0.3">
      <c r="B210" s="23"/>
      <c r="C210" s="23"/>
      <c r="D210" s="23"/>
      <c r="E210" s="23"/>
      <c r="F210" s="23"/>
      <c r="G210" s="22">
        <f>IFERROR(IF(ROW()=3,$F$4,G209-CheckRegister4[[#This Row],[Debit   (-)]]+CheckRegister4[[#This Row],[Credit (+)]]),0)</f>
        <v>8000</v>
      </c>
    </row>
    <row r="211" spans="2:7" ht="30" customHeight="1" x14ac:dyDescent="0.3">
      <c r="B211" s="23"/>
      <c r="C211" s="23"/>
      <c r="D211" s="23"/>
      <c r="E211" s="23"/>
      <c r="F211" s="23"/>
      <c r="G211" s="22">
        <f>IFERROR(IF(ROW()=3,$F$4,G210-CheckRegister4[[#This Row],[Debit   (-)]]+CheckRegister4[[#This Row],[Credit (+)]]),0)</f>
        <v>8000</v>
      </c>
    </row>
    <row r="212" spans="2:7" ht="30" customHeight="1" x14ac:dyDescent="0.3">
      <c r="B212" s="23"/>
      <c r="C212" s="23"/>
      <c r="D212" s="23"/>
      <c r="E212" s="23"/>
      <c r="F212" s="23"/>
      <c r="G212" s="22">
        <f>IFERROR(IF(ROW()=3,$F$4,G211-CheckRegister4[[#This Row],[Debit   (-)]]+CheckRegister4[[#This Row],[Credit (+)]]),0)</f>
        <v>8000</v>
      </c>
    </row>
    <row r="213" spans="2:7" ht="30" customHeight="1" x14ac:dyDescent="0.3">
      <c r="B213" s="23"/>
      <c r="C213" s="23"/>
      <c r="D213" s="23"/>
      <c r="E213" s="23"/>
      <c r="F213" s="23"/>
      <c r="G213" s="22">
        <f>IFERROR(IF(ROW()=3,$F$4,G212-CheckRegister4[[#This Row],[Debit   (-)]]+CheckRegister4[[#This Row],[Credit (+)]]),0)</f>
        <v>8000</v>
      </c>
    </row>
    <row r="214" spans="2:7" ht="30" customHeight="1" x14ac:dyDescent="0.3">
      <c r="B214" s="23"/>
      <c r="C214" s="23"/>
      <c r="D214" s="23"/>
      <c r="E214" s="23"/>
      <c r="F214" s="23"/>
      <c r="G214" s="22">
        <f>IFERROR(IF(ROW()=3,$F$4,G213-CheckRegister4[[#This Row],[Debit   (-)]]+CheckRegister4[[#This Row],[Credit (+)]]),0)</f>
        <v>8000</v>
      </c>
    </row>
    <row r="215" spans="2:7" ht="30" customHeight="1" x14ac:dyDescent="0.3">
      <c r="B215" s="23"/>
      <c r="C215" s="23"/>
      <c r="D215" s="23"/>
      <c r="E215" s="23"/>
      <c r="F215" s="23"/>
      <c r="G215" s="22">
        <f>IFERROR(IF(ROW()=3,$F$4,G214-CheckRegister4[[#This Row],[Debit   (-)]]+CheckRegister4[[#This Row],[Credit (+)]]),0)</f>
        <v>8000</v>
      </c>
    </row>
    <row r="216" spans="2:7" ht="30" customHeight="1" x14ac:dyDescent="0.3">
      <c r="B216" s="23"/>
      <c r="C216" s="23"/>
      <c r="D216" s="23"/>
      <c r="E216" s="23"/>
      <c r="F216" s="23"/>
      <c r="G216" s="22">
        <f>IFERROR(IF(ROW()=3,$F$4,G215-CheckRegister4[[#This Row],[Debit   (-)]]+CheckRegister4[[#This Row],[Credit (+)]]),0)</f>
        <v>8000</v>
      </c>
    </row>
    <row r="217" spans="2:7" ht="30" customHeight="1" x14ac:dyDescent="0.3">
      <c r="B217" s="23"/>
      <c r="C217" s="23"/>
      <c r="D217" s="23"/>
      <c r="E217" s="23"/>
      <c r="F217" s="23"/>
      <c r="G217" s="22">
        <f>IFERROR(IF(ROW()=3,$F$4,G216-CheckRegister4[[#This Row],[Debit   (-)]]+CheckRegister4[[#This Row],[Credit (+)]]),0)</f>
        <v>8000</v>
      </c>
    </row>
    <row r="218" spans="2:7" ht="30" customHeight="1" x14ac:dyDescent="0.3">
      <c r="B218" s="23"/>
      <c r="C218" s="23"/>
      <c r="D218" s="23"/>
      <c r="E218" s="23"/>
      <c r="F218" s="23"/>
      <c r="G218" s="22">
        <f>IFERROR(IF(ROW()=3,$F$4,G217-CheckRegister4[[#This Row],[Debit   (-)]]+CheckRegister4[[#This Row],[Credit (+)]]),0)</f>
        <v>8000</v>
      </c>
    </row>
    <row r="219" spans="2:7" ht="30" customHeight="1" x14ac:dyDescent="0.3">
      <c r="B219" s="23"/>
      <c r="C219" s="23"/>
      <c r="D219" s="23"/>
      <c r="E219" s="23"/>
      <c r="F219" s="23"/>
      <c r="G219" s="22">
        <f>IFERROR(IF(ROW()=3,$F$4,G218-CheckRegister4[[#This Row],[Debit   (-)]]+CheckRegister4[[#This Row],[Credit (+)]]),0)</f>
        <v>8000</v>
      </c>
    </row>
    <row r="220" spans="2:7" ht="30" customHeight="1" x14ac:dyDescent="0.3">
      <c r="B220" s="23"/>
      <c r="C220" s="23"/>
      <c r="D220" s="23"/>
      <c r="E220" s="23"/>
      <c r="F220" s="23"/>
      <c r="G220" s="22">
        <f>IFERROR(IF(ROW()=3,$F$4,G219-CheckRegister4[[#This Row],[Debit   (-)]]+CheckRegister4[[#This Row],[Credit (+)]]),0)</f>
        <v>8000</v>
      </c>
    </row>
    <row r="221" spans="2:7" ht="30" customHeight="1" x14ac:dyDescent="0.3">
      <c r="B221" s="23"/>
      <c r="C221" s="23"/>
      <c r="D221" s="23"/>
      <c r="E221" s="23"/>
      <c r="F221" s="23"/>
      <c r="G221" s="22">
        <f>IFERROR(IF(ROW()=3,$F$4,G220-CheckRegister4[[#This Row],[Debit   (-)]]+CheckRegister4[[#This Row],[Credit (+)]]),0)</f>
        <v>8000</v>
      </c>
    </row>
    <row r="222" spans="2:7" ht="30" customHeight="1" x14ac:dyDescent="0.3">
      <c r="B222" s="23"/>
      <c r="C222" s="23"/>
      <c r="D222" s="23"/>
      <c r="E222" s="23"/>
      <c r="F222" s="23"/>
      <c r="G222" s="22">
        <f>IFERROR(IF(ROW()=3,$F$4,G221-CheckRegister4[[#This Row],[Debit   (-)]]+CheckRegister4[[#This Row],[Credit (+)]]),0)</f>
        <v>8000</v>
      </c>
    </row>
    <row r="223" spans="2:7" ht="30" customHeight="1" x14ac:dyDescent="0.3">
      <c r="B223" s="23"/>
      <c r="C223" s="23"/>
      <c r="D223" s="23"/>
      <c r="E223" s="23"/>
      <c r="F223" s="23"/>
      <c r="G223" s="22">
        <f>IFERROR(IF(ROW()=3,$F$4,G222-CheckRegister4[[#This Row],[Debit   (-)]]+CheckRegister4[[#This Row],[Credit (+)]]),0)</f>
        <v>8000</v>
      </c>
    </row>
    <row r="224" spans="2:7" ht="30" customHeight="1" x14ac:dyDescent="0.3">
      <c r="B224" s="23"/>
      <c r="C224" s="23"/>
      <c r="D224" s="23"/>
      <c r="E224" s="23"/>
      <c r="F224" s="23"/>
      <c r="G224" s="22">
        <f>IFERROR(IF(ROW()=3,$F$4,G223-CheckRegister4[[#This Row],[Debit   (-)]]+CheckRegister4[[#This Row],[Credit (+)]]),0)</f>
        <v>8000</v>
      </c>
    </row>
    <row r="225" spans="2:7" ht="30" customHeight="1" x14ac:dyDescent="0.3">
      <c r="B225" s="23"/>
      <c r="C225" s="23"/>
      <c r="D225" s="23"/>
      <c r="E225" s="23"/>
      <c r="F225" s="23"/>
      <c r="G225" s="22">
        <f>IFERROR(IF(ROW()=3,$F$4,G224-CheckRegister4[[#This Row],[Debit   (-)]]+CheckRegister4[[#This Row],[Credit (+)]]),0)</f>
        <v>8000</v>
      </c>
    </row>
    <row r="226" spans="2:7" ht="30" customHeight="1" x14ac:dyDescent="0.3">
      <c r="B226" s="23"/>
      <c r="C226" s="23"/>
      <c r="D226" s="23"/>
      <c r="E226" s="23"/>
      <c r="F226" s="23"/>
      <c r="G226" s="22">
        <f>IFERROR(IF(ROW()=3,$F$4,G225-CheckRegister4[[#This Row],[Debit   (-)]]+CheckRegister4[[#This Row],[Credit (+)]]),0)</f>
        <v>8000</v>
      </c>
    </row>
    <row r="227" spans="2:7" ht="30" customHeight="1" x14ac:dyDescent="0.3">
      <c r="B227" s="23"/>
      <c r="C227" s="23"/>
      <c r="D227" s="23"/>
      <c r="E227" s="23"/>
      <c r="F227" s="23"/>
      <c r="G227" s="22">
        <f>IFERROR(IF(ROW()=3,$F$4,G226-CheckRegister4[[#This Row],[Debit   (-)]]+CheckRegister4[[#This Row],[Credit (+)]]),0)</f>
        <v>8000</v>
      </c>
    </row>
    <row r="228" spans="2:7" ht="30" customHeight="1" x14ac:dyDescent="0.3">
      <c r="B228" s="23"/>
      <c r="C228" s="23"/>
      <c r="D228" s="23"/>
      <c r="E228" s="23"/>
      <c r="F228" s="23"/>
      <c r="G228" s="22">
        <f>IFERROR(IF(ROW()=3,$F$4,G227-CheckRegister4[[#This Row],[Debit   (-)]]+CheckRegister4[[#This Row],[Credit (+)]]),0)</f>
        <v>8000</v>
      </c>
    </row>
    <row r="229" spans="2:7" ht="30" customHeight="1" x14ac:dyDescent="0.3">
      <c r="B229" s="23"/>
      <c r="C229" s="23"/>
      <c r="D229" s="23"/>
      <c r="E229" s="23"/>
      <c r="F229" s="23"/>
      <c r="G229" s="22">
        <f>IFERROR(IF(ROW()=3,$F$4,G228-CheckRegister4[[#This Row],[Debit   (-)]]+CheckRegister4[[#This Row],[Credit (+)]]),0)</f>
        <v>8000</v>
      </c>
    </row>
    <row r="230" spans="2:7" ht="30" customHeight="1" x14ac:dyDescent="0.3">
      <c r="B230" s="23"/>
      <c r="C230" s="23"/>
      <c r="D230" s="23"/>
      <c r="E230" s="23"/>
      <c r="F230" s="23"/>
      <c r="G230" s="22">
        <f>IFERROR(IF(ROW()=3,$F$4,G229-CheckRegister4[[#This Row],[Debit   (-)]]+CheckRegister4[[#This Row],[Credit (+)]]),0)</f>
        <v>8000</v>
      </c>
    </row>
    <row r="231" spans="2:7" ht="30" customHeight="1" x14ac:dyDescent="0.3">
      <c r="B231" s="23"/>
      <c r="C231" s="23"/>
      <c r="D231" s="23"/>
      <c r="E231" s="23"/>
      <c r="F231" s="23"/>
      <c r="G231" s="22">
        <f>IFERROR(IF(ROW()=3,$F$4,G230-CheckRegister4[[#This Row],[Debit   (-)]]+CheckRegister4[[#This Row],[Credit (+)]]),0)</f>
        <v>8000</v>
      </c>
    </row>
    <row r="232" spans="2:7" ht="30" customHeight="1" x14ac:dyDescent="0.3">
      <c r="B232" s="23"/>
      <c r="C232" s="23"/>
      <c r="D232" s="23"/>
      <c r="E232" s="23"/>
      <c r="F232" s="23"/>
      <c r="G232" s="22">
        <f>IFERROR(IF(ROW()=3,$F$4,G231-CheckRegister4[[#This Row],[Debit   (-)]]+CheckRegister4[[#This Row],[Credit (+)]]),0)</f>
        <v>8000</v>
      </c>
    </row>
    <row r="233" spans="2:7" ht="30" customHeight="1" x14ac:dyDescent="0.3">
      <c r="B233" s="23"/>
      <c r="C233" s="23"/>
      <c r="D233" s="23"/>
      <c r="E233" s="23"/>
      <c r="F233" s="23"/>
      <c r="G233" s="22">
        <f>IFERROR(IF(ROW()=3,$F$4,G232-CheckRegister4[[#This Row],[Debit   (-)]]+CheckRegister4[[#This Row],[Credit (+)]]),0)</f>
        <v>8000</v>
      </c>
    </row>
    <row r="234" spans="2:7" ht="30" customHeight="1" x14ac:dyDescent="0.3">
      <c r="B234" s="23"/>
      <c r="C234" s="23"/>
      <c r="D234" s="23"/>
      <c r="E234" s="23"/>
      <c r="F234" s="23"/>
      <c r="G234" s="22">
        <f>IFERROR(IF(ROW()=3,$F$4,G233-CheckRegister4[[#This Row],[Debit   (-)]]+CheckRegister4[[#This Row],[Credit (+)]]),0)</f>
        <v>8000</v>
      </c>
    </row>
    <row r="235" spans="2:7" ht="30" customHeight="1" x14ac:dyDescent="0.3">
      <c r="B235" s="23"/>
      <c r="C235" s="23"/>
      <c r="D235" s="23"/>
      <c r="E235" s="23"/>
      <c r="F235" s="23"/>
      <c r="G235" s="22">
        <f>IFERROR(IF(ROW()=3,$F$4,G234-CheckRegister4[[#This Row],[Debit   (-)]]+CheckRegister4[[#This Row],[Credit (+)]]),0)</f>
        <v>8000</v>
      </c>
    </row>
    <row r="236" spans="2:7" ht="30" customHeight="1" x14ac:dyDescent="0.3">
      <c r="B236" s="23"/>
      <c r="C236" s="23"/>
      <c r="D236" s="23"/>
      <c r="E236" s="23"/>
      <c r="F236" s="23"/>
      <c r="G236" s="22">
        <f>IFERROR(IF(ROW()=3,$F$4,G235-CheckRegister4[[#This Row],[Debit   (-)]]+CheckRegister4[[#This Row],[Credit (+)]]),0)</f>
        <v>8000</v>
      </c>
    </row>
    <row r="237" spans="2:7" ht="30" customHeight="1" x14ac:dyDescent="0.3">
      <c r="B237" s="23"/>
      <c r="C237" s="23"/>
      <c r="D237" s="23"/>
      <c r="E237" s="23"/>
      <c r="F237" s="23"/>
      <c r="G237" s="22">
        <f>IFERROR(IF(ROW()=3,$F$4,G236-CheckRegister4[[#This Row],[Debit   (-)]]+CheckRegister4[[#This Row],[Credit (+)]]),0)</f>
        <v>8000</v>
      </c>
    </row>
    <row r="238" spans="2:7" ht="30" customHeight="1" x14ac:dyDescent="0.3">
      <c r="B238" s="23"/>
      <c r="C238" s="23"/>
      <c r="D238" s="23"/>
      <c r="E238" s="23"/>
      <c r="F238" s="23"/>
      <c r="G238" s="22">
        <f>IFERROR(IF(ROW()=3,$F$4,G237-CheckRegister4[[#This Row],[Debit   (-)]]+CheckRegister4[[#This Row],[Credit (+)]]),0)</f>
        <v>8000</v>
      </c>
    </row>
    <row r="239" spans="2:7" ht="30" customHeight="1" x14ac:dyDescent="0.3">
      <c r="B239" s="23"/>
      <c r="C239" s="23"/>
      <c r="D239" s="23"/>
      <c r="E239" s="23"/>
      <c r="F239" s="23"/>
      <c r="G239" s="22">
        <f>IFERROR(IF(ROW()=3,$F$4,G238-CheckRegister4[[#This Row],[Debit   (-)]]+CheckRegister4[[#This Row],[Credit (+)]]),0)</f>
        <v>8000</v>
      </c>
    </row>
    <row r="240" spans="2:7" ht="30" customHeight="1" x14ac:dyDescent="0.3">
      <c r="B240" s="23"/>
      <c r="C240" s="23"/>
      <c r="D240" s="23"/>
      <c r="E240" s="23"/>
      <c r="F240" s="23"/>
      <c r="G240" s="22">
        <f>IFERROR(IF(ROW()=3,$F$4,G239-CheckRegister4[[#This Row],[Debit   (-)]]+CheckRegister4[[#This Row],[Credit (+)]]),0)</f>
        <v>8000</v>
      </c>
    </row>
    <row r="241" spans="2:7" ht="30" customHeight="1" x14ac:dyDescent="0.3">
      <c r="B241" s="23"/>
      <c r="C241" s="23"/>
      <c r="D241" s="23"/>
      <c r="E241" s="23"/>
      <c r="F241" s="23"/>
      <c r="G241" s="22">
        <f>IFERROR(IF(ROW()=3,$F$4,G240-CheckRegister4[[#This Row],[Debit   (-)]]+CheckRegister4[[#This Row],[Credit (+)]]),0)</f>
        <v>8000</v>
      </c>
    </row>
    <row r="242" spans="2:7" ht="30" customHeight="1" x14ac:dyDescent="0.3">
      <c r="B242" s="23"/>
      <c r="C242" s="23"/>
      <c r="D242" s="23"/>
      <c r="E242" s="23"/>
      <c r="F242" s="23"/>
      <c r="G242" s="22">
        <f>IFERROR(IF(ROW()=3,$F$4,G241-CheckRegister4[[#This Row],[Debit   (-)]]+CheckRegister4[[#This Row],[Credit (+)]]),0)</f>
        <v>8000</v>
      </c>
    </row>
    <row r="243" spans="2:7" ht="30" customHeight="1" x14ac:dyDescent="0.3">
      <c r="B243" s="23"/>
      <c r="C243" s="23"/>
      <c r="D243" s="23"/>
      <c r="E243" s="23"/>
      <c r="F243" s="23"/>
      <c r="G243" s="22">
        <f>IFERROR(IF(ROW()=3,$F$4,G242-CheckRegister4[[#This Row],[Debit   (-)]]+CheckRegister4[[#This Row],[Credit (+)]]),0)</f>
        <v>8000</v>
      </c>
    </row>
    <row r="244" spans="2:7" ht="30" customHeight="1" x14ac:dyDescent="0.3">
      <c r="B244" s="23"/>
      <c r="C244" s="23"/>
      <c r="D244" s="23"/>
      <c r="E244" s="23"/>
      <c r="F244" s="23"/>
      <c r="G244" s="22">
        <f>IFERROR(IF(ROW()=3,$F$4,G243-CheckRegister4[[#This Row],[Debit   (-)]]+CheckRegister4[[#This Row],[Credit (+)]]),0)</f>
        <v>8000</v>
      </c>
    </row>
    <row r="245" spans="2:7" ht="30" customHeight="1" x14ac:dyDescent="0.3">
      <c r="B245" s="23"/>
      <c r="C245" s="23"/>
      <c r="D245" s="23"/>
      <c r="E245" s="23"/>
      <c r="F245" s="23"/>
      <c r="G245" s="22">
        <f>IFERROR(IF(ROW()=3,$F$4,G244-CheckRegister4[[#This Row],[Debit   (-)]]+CheckRegister4[[#This Row],[Credit (+)]]),0)</f>
        <v>8000</v>
      </c>
    </row>
    <row r="246" spans="2:7" ht="30" customHeight="1" x14ac:dyDescent="0.3">
      <c r="B246" s="23"/>
      <c r="C246" s="23"/>
      <c r="D246" s="23"/>
      <c r="E246" s="23"/>
      <c r="F246" s="23"/>
      <c r="G246" s="22">
        <f>IFERROR(IF(ROW()=3,$F$4,G245-CheckRegister4[[#This Row],[Debit   (-)]]+CheckRegister4[[#This Row],[Credit (+)]]),0)</f>
        <v>8000</v>
      </c>
    </row>
    <row r="247" spans="2:7" ht="30" customHeight="1" x14ac:dyDescent="0.3">
      <c r="B247" s="23"/>
      <c r="C247" s="23"/>
      <c r="D247" s="23"/>
      <c r="E247" s="23"/>
      <c r="F247" s="23"/>
      <c r="G247" s="22">
        <f>IFERROR(IF(ROW()=3,$F$4,G246-CheckRegister4[[#This Row],[Debit   (-)]]+CheckRegister4[[#This Row],[Credit (+)]]),0)</f>
        <v>8000</v>
      </c>
    </row>
    <row r="248" spans="2:7" ht="30" customHeight="1" x14ac:dyDescent="0.3">
      <c r="B248" s="23"/>
      <c r="C248" s="23"/>
      <c r="D248" s="23"/>
      <c r="E248" s="23"/>
      <c r="F248" s="23"/>
      <c r="G248" s="22">
        <f>IFERROR(IF(ROW()=3,$F$4,G247-CheckRegister4[[#This Row],[Debit   (-)]]+CheckRegister4[[#This Row],[Credit (+)]]),0)</f>
        <v>8000</v>
      </c>
    </row>
    <row r="249" spans="2:7" ht="30" customHeight="1" x14ac:dyDescent="0.3">
      <c r="B249" s="23"/>
      <c r="C249" s="23"/>
      <c r="D249" s="23"/>
      <c r="E249" s="23"/>
      <c r="F249" s="23"/>
      <c r="G249" s="22">
        <f>IFERROR(IF(ROW()=3,$F$4,G248-CheckRegister4[[#This Row],[Debit   (-)]]+CheckRegister4[[#This Row],[Credit (+)]]),0)</f>
        <v>8000</v>
      </c>
    </row>
    <row r="250" spans="2:7" ht="30" customHeight="1" x14ac:dyDescent="0.3">
      <c r="B250" s="23"/>
      <c r="C250" s="23"/>
      <c r="D250" s="23"/>
      <c r="E250" s="23"/>
      <c r="F250" s="23"/>
      <c r="G250" s="22">
        <f>IFERROR(IF(ROW()=3,$F$4,G249-CheckRegister4[[#This Row],[Debit   (-)]]+CheckRegister4[[#This Row],[Credit (+)]]),0)</f>
        <v>8000</v>
      </c>
    </row>
    <row r="251" spans="2:7" ht="30" customHeight="1" x14ac:dyDescent="0.3">
      <c r="B251" s="23"/>
      <c r="C251" s="23"/>
      <c r="D251" s="23"/>
      <c r="E251" s="23"/>
      <c r="F251" s="23"/>
      <c r="G251" s="22">
        <f>IFERROR(IF(ROW()=3,$F$4,G250-CheckRegister4[[#This Row],[Debit   (-)]]+CheckRegister4[[#This Row],[Credit (+)]]),0)</f>
        <v>8000</v>
      </c>
    </row>
    <row r="252" spans="2:7" ht="30" customHeight="1" x14ac:dyDescent="0.3">
      <c r="B252" s="23"/>
      <c r="C252" s="23"/>
      <c r="D252" s="23"/>
      <c r="E252" s="23"/>
      <c r="F252" s="23"/>
      <c r="G252" s="22">
        <f>IFERROR(IF(ROW()=3,$F$4,G251-CheckRegister4[[#This Row],[Debit   (-)]]+CheckRegister4[[#This Row],[Credit (+)]]),0)</f>
        <v>8000</v>
      </c>
    </row>
    <row r="253" spans="2:7" ht="30" customHeight="1" x14ac:dyDescent="0.3">
      <c r="B253" s="23"/>
      <c r="C253" s="23"/>
      <c r="D253" s="23"/>
      <c r="E253" s="23"/>
      <c r="F253" s="23"/>
      <c r="G253" s="22">
        <f>IFERROR(IF(ROW()=3,$F$4,G252-CheckRegister4[[#This Row],[Debit   (-)]]+CheckRegister4[[#This Row],[Credit (+)]]),0)</f>
        <v>8000</v>
      </c>
    </row>
    <row r="254" spans="2:7" ht="30" customHeight="1" x14ac:dyDescent="0.3">
      <c r="B254" s="23"/>
      <c r="C254" s="23"/>
      <c r="D254" s="23"/>
      <c r="E254" s="23"/>
      <c r="F254" s="23"/>
      <c r="G254" s="22">
        <f>IFERROR(IF(ROW()=3,$F$4,G253-CheckRegister4[[#This Row],[Debit   (-)]]+CheckRegister4[[#This Row],[Credit (+)]]),0)</f>
        <v>8000</v>
      </c>
    </row>
    <row r="255" spans="2:7" ht="30" customHeight="1" x14ac:dyDescent="0.3">
      <c r="B255" s="23"/>
      <c r="C255" s="23"/>
      <c r="D255" s="23"/>
      <c r="E255" s="23"/>
      <c r="F255" s="23"/>
      <c r="G255" s="22">
        <f>IFERROR(IF(ROW()=3,$F$4,G254-CheckRegister4[[#This Row],[Debit   (-)]]+CheckRegister4[[#This Row],[Credit (+)]]),0)</f>
        <v>8000</v>
      </c>
    </row>
    <row r="256" spans="2:7" ht="30" customHeight="1" x14ac:dyDescent="0.3">
      <c r="B256" s="23"/>
      <c r="C256" s="23"/>
      <c r="D256" s="23"/>
      <c r="E256" s="23"/>
      <c r="F256" s="23"/>
      <c r="G256" s="22">
        <f>IFERROR(IF(ROW()=3,$F$4,G255-CheckRegister4[[#This Row],[Debit   (-)]]+CheckRegister4[[#This Row],[Credit (+)]]),0)</f>
        <v>8000</v>
      </c>
    </row>
    <row r="257" spans="2:7" ht="30" customHeight="1" x14ac:dyDescent="0.3">
      <c r="B257" s="23"/>
      <c r="C257" s="23"/>
      <c r="D257" s="23"/>
      <c r="E257" s="23"/>
      <c r="F257" s="23"/>
      <c r="G257" s="22">
        <f>IFERROR(IF(ROW()=3,$F$4,G256-CheckRegister4[[#This Row],[Debit   (-)]]+CheckRegister4[[#This Row],[Credit (+)]]),0)</f>
        <v>8000</v>
      </c>
    </row>
    <row r="258" spans="2:7" ht="30" customHeight="1" x14ac:dyDescent="0.3">
      <c r="B258" s="23"/>
      <c r="C258" s="23"/>
      <c r="D258" s="23"/>
      <c r="E258" s="23"/>
      <c r="F258" s="23"/>
      <c r="G258" s="22">
        <f>IFERROR(IF(ROW()=3,$F$4,G257-CheckRegister4[[#This Row],[Debit   (-)]]+CheckRegister4[[#This Row],[Credit (+)]]),0)</f>
        <v>8000</v>
      </c>
    </row>
    <row r="259" spans="2:7" ht="30" customHeight="1" x14ac:dyDescent="0.3">
      <c r="B259" s="23"/>
      <c r="C259" s="23"/>
      <c r="D259" s="23"/>
      <c r="E259" s="23"/>
      <c r="F259" s="23"/>
      <c r="G259" s="22">
        <f>IFERROR(IF(ROW()=3,$F$4,G258-CheckRegister4[[#This Row],[Debit   (-)]]+CheckRegister4[[#This Row],[Credit (+)]]),0)</f>
        <v>8000</v>
      </c>
    </row>
    <row r="260" spans="2:7" ht="30" customHeight="1" x14ac:dyDescent="0.3">
      <c r="B260" s="23"/>
      <c r="C260" s="23"/>
      <c r="D260" s="23"/>
      <c r="E260" s="23"/>
      <c r="F260" s="23"/>
      <c r="G260" s="22">
        <f>IFERROR(IF(ROW()=3,$F$4,G259-CheckRegister4[[#This Row],[Debit   (-)]]+CheckRegister4[[#This Row],[Credit (+)]]),0)</f>
        <v>8000</v>
      </c>
    </row>
    <row r="261" spans="2:7" ht="30" customHeight="1" x14ac:dyDescent="0.3">
      <c r="B261" s="23"/>
      <c r="C261" s="23"/>
      <c r="D261" s="23"/>
      <c r="E261" s="23"/>
      <c r="F261" s="23"/>
      <c r="G261" s="22">
        <f>IFERROR(IF(ROW()=3,$F$4,G260-CheckRegister4[[#This Row],[Debit   (-)]]+CheckRegister4[[#This Row],[Credit (+)]]),0)</f>
        <v>8000</v>
      </c>
    </row>
    <row r="262" spans="2:7" ht="30" customHeight="1" x14ac:dyDescent="0.3">
      <c r="B262" s="23"/>
      <c r="C262" s="23"/>
      <c r="D262" s="23"/>
      <c r="E262" s="23"/>
      <c r="F262" s="23"/>
      <c r="G262" s="22">
        <f>IFERROR(IF(ROW()=3,$F$4,G261-CheckRegister4[[#This Row],[Debit   (-)]]+CheckRegister4[[#This Row],[Credit (+)]]),0)</f>
        <v>8000</v>
      </c>
    </row>
    <row r="263" spans="2:7" ht="30" customHeight="1" x14ac:dyDescent="0.3">
      <c r="B263" s="23"/>
      <c r="C263" s="23"/>
      <c r="D263" s="23"/>
      <c r="E263" s="23"/>
      <c r="F263" s="23"/>
      <c r="G263" s="22">
        <f>IFERROR(IF(ROW()=3,$F$4,G262-CheckRegister4[[#This Row],[Debit   (-)]]+CheckRegister4[[#This Row],[Credit (+)]]),0)</f>
        <v>8000</v>
      </c>
    </row>
    <row r="264" spans="2:7" ht="30" customHeight="1" x14ac:dyDescent="0.3">
      <c r="B264" s="23"/>
      <c r="C264" s="23"/>
      <c r="D264" s="23"/>
      <c r="E264" s="23"/>
      <c r="F264" s="23"/>
      <c r="G264" s="22">
        <f>IFERROR(IF(ROW()=3,$F$4,G263-CheckRegister4[[#This Row],[Debit   (-)]]+CheckRegister4[[#This Row],[Credit (+)]]),0)</f>
        <v>8000</v>
      </c>
    </row>
    <row r="265" spans="2:7" ht="30" customHeight="1" x14ac:dyDescent="0.3">
      <c r="B265" s="23"/>
      <c r="C265" s="23"/>
      <c r="D265" s="23"/>
      <c r="E265" s="23"/>
      <c r="F265" s="23"/>
      <c r="G265" s="22">
        <f>IFERROR(IF(ROW()=3,$F$4,G264-CheckRegister4[[#This Row],[Debit   (-)]]+CheckRegister4[[#This Row],[Credit (+)]]),0)</f>
        <v>8000</v>
      </c>
    </row>
    <row r="266" spans="2:7" ht="30" customHeight="1" x14ac:dyDescent="0.3">
      <c r="B266" s="23"/>
      <c r="C266" s="23"/>
      <c r="D266" s="23"/>
      <c r="E266" s="23"/>
      <c r="F266" s="23"/>
      <c r="G266" s="22">
        <f>IFERROR(IF(ROW()=3,$F$4,G265-CheckRegister4[[#This Row],[Debit   (-)]]+CheckRegister4[[#This Row],[Credit (+)]]),0)</f>
        <v>8000</v>
      </c>
    </row>
    <row r="267" spans="2:7" ht="30" customHeight="1" x14ac:dyDescent="0.3">
      <c r="B267" s="23"/>
      <c r="C267" s="23"/>
      <c r="D267" s="23"/>
      <c r="E267" s="23"/>
      <c r="F267" s="23"/>
      <c r="G267" s="22">
        <f>IFERROR(IF(ROW()=3,$F$4,G266-CheckRegister4[[#This Row],[Debit   (-)]]+CheckRegister4[[#This Row],[Credit (+)]]),0)</f>
        <v>8000</v>
      </c>
    </row>
    <row r="268" spans="2:7" ht="30" customHeight="1" x14ac:dyDescent="0.3">
      <c r="B268" s="23"/>
      <c r="C268" s="23"/>
      <c r="D268" s="23"/>
      <c r="E268" s="23"/>
      <c r="F268" s="23"/>
      <c r="G268" s="22">
        <f>IFERROR(IF(ROW()=3,$F$4,G267-CheckRegister4[[#This Row],[Debit   (-)]]+CheckRegister4[[#This Row],[Credit (+)]]),0)</f>
        <v>8000</v>
      </c>
    </row>
    <row r="269" spans="2:7" ht="30" customHeight="1" x14ac:dyDescent="0.3">
      <c r="B269" s="23"/>
      <c r="C269" s="23"/>
      <c r="D269" s="23"/>
      <c r="E269" s="23"/>
      <c r="F269" s="23"/>
      <c r="G269" s="22">
        <f>IFERROR(IF(ROW()=3,$F$4,G268-CheckRegister4[[#This Row],[Debit   (-)]]+CheckRegister4[[#This Row],[Credit (+)]]),0)</f>
        <v>8000</v>
      </c>
    </row>
    <row r="270" spans="2:7" ht="30" customHeight="1" x14ac:dyDescent="0.3">
      <c r="B270" s="23"/>
      <c r="C270" s="23"/>
      <c r="D270" s="23"/>
      <c r="E270" s="23"/>
      <c r="F270" s="23"/>
      <c r="G270" s="22">
        <f>IFERROR(IF(ROW()=3,$F$4,G269-CheckRegister4[[#This Row],[Debit   (-)]]+CheckRegister4[[#This Row],[Credit (+)]]),0)</f>
        <v>8000</v>
      </c>
    </row>
    <row r="271" spans="2:7" ht="30" customHeight="1" x14ac:dyDescent="0.3">
      <c r="B271" s="23"/>
      <c r="C271" s="23"/>
      <c r="D271" s="23"/>
      <c r="E271" s="23"/>
      <c r="F271" s="23"/>
      <c r="G271" s="22">
        <f>IFERROR(IF(ROW()=3,$F$4,G270-CheckRegister4[[#This Row],[Debit   (-)]]+CheckRegister4[[#This Row],[Credit (+)]]),0)</f>
        <v>8000</v>
      </c>
    </row>
    <row r="272" spans="2:7" ht="30" customHeight="1" x14ac:dyDescent="0.3">
      <c r="B272" s="23"/>
      <c r="C272" s="23"/>
      <c r="D272" s="23"/>
      <c r="E272" s="23"/>
      <c r="F272" s="23"/>
      <c r="G272" s="22">
        <f>IFERROR(IF(ROW()=3,$F$4,G271-CheckRegister4[[#This Row],[Debit   (-)]]+CheckRegister4[[#This Row],[Credit (+)]]),0)</f>
        <v>8000</v>
      </c>
    </row>
    <row r="273" spans="2:7" ht="30" customHeight="1" x14ac:dyDescent="0.3">
      <c r="B273" s="23"/>
      <c r="C273" s="23"/>
      <c r="D273" s="23"/>
      <c r="E273" s="23"/>
      <c r="F273" s="23"/>
      <c r="G273" s="22">
        <f>IFERROR(IF(ROW()=3,$F$4,G272-CheckRegister4[[#This Row],[Debit   (-)]]+CheckRegister4[[#This Row],[Credit (+)]]),0)</f>
        <v>8000</v>
      </c>
    </row>
    <row r="274" spans="2:7" ht="30" customHeight="1" x14ac:dyDescent="0.3">
      <c r="B274" s="23"/>
      <c r="C274" s="23"/>
      <c r="D274" s="23"/>
      <c r="E274" s="23"/>
      <c r="F274" s="23"/>
      <c r="G274" s="22">
        <f>IFERROR(IF(ROW()=3,$F$4,G273-CheckRegister4[[#This Row],[Debit   (-)]]+CheckRegister4[[#This Row],[Credit (+)]]),0)</f>
        <v>8000</v>
      </c>
    </row>
    <row r="275" spans="2:7" ht="30" customHeight="1" x14ac:dyDescent="0.3">
      <c r="B275" s="23"/>
      <c r="C275" s="23"/>
      <c r="D275" s="23"/>
      <c r="E275" s="23"/>
      <c r="F275" s="23"/>
      <c r="G275" s="22">
        <f>IFERROR(IF(ROW()=3,$F$4,G274-CheckRegister4[[#This Row],[Debit   (-)]]+CheckRegister4[[#This Row],[Credit (+)]]),0)</f>
        <v>8000</v>
      </c>
    </row>
    <row r="276" spans="2:7" ht="30" customHeight="1" x14ac:dyDescent="0.3">
      <c r="B276" s="23"/>
      <c r="C276" s="23"/>
      <c r="D276" s="23"/>
      <c r="E276" s="23"/>
      <c r="F276" s="23"/>
      <c r="G276" s="22">
        <f>IFERROR(IF(ROW()=3,$F$4,G275-CheckRegister4[[#This Row],[Debit   (-)]]+CheckRegister4[[#This Row],[Credit (+)]]),0)</f>
        <v>8000</v>
      </c>
    </row>
    <row r="277" spans="2:7" ht="30" customHeight="1" x14ac:dyDescent="0.3">
      <c r="B277" s="23"/>
      <c r="C277" s="23"/>
      <c r="D277" s="23"/>
      <c r="E277" s="23"/>
      <c r="F277" s="23"/>
      <c r="G277" s="22">
        <f>IFERROR(IF(ROW()=3,$F$4,G276-CheckRegister4[[#This Row],[Debit   (-)]]+CheckRegister4[[#This Row],[Credit (+)]]),0)</f>
        <v>8000</v>
      </c>
    </row>
    <row r="278" spans="2:7" ht="30" customHeight="1" x14ac:dyDescent="0.3">
      <c r="B278" s="23"/>
      <c r="C278" s="23"/>
      <c r="D278" s="23"/>
      <c r="E278" s="23"/>
      <c r="F278" s="23"/>
      <c r="G278" s="22">
        <f>IFERROR(IF(ROW()=3,$F$4,G277-CheckRegister4[[#This Row],[Debit   (-)]]+CheckRegister4[[#This Row],[Credit (+)]]),0)</f>
        <v>8000</v>
      </c>
    </row>
    <row r="279" spans="2:7" ht="30" customHeight="1" x14ac:dyDescent="0.3">
      <c r="B279" s="23"/>
      <c r="C279" s="23"/>
      <c r="D279" s="23"/>
      <c r="E279" s="23"/>
      <c r="F279" s="23"/>
      <c r="G279" s="22">
        <f>IFERROR(IF(ROW()=3,$F$4,G278-CheckRegister4[[#This Row],[Debit   (-)]]+CheckRegister4[[#This Row],[Credit (+)]]),0)</f>
        <v>8000</v>
      </c>
    </row>
    <row r="280" spans="2:7" ht="30" customHeight="1" x14ac:dyDescent="0.3">
      <c r="B280" s="23"/>
      <c r="C280" s="23"/>
      <c r="D280" s="23"/>
      <c r="E280" s="23"/>
      <c r="F280" s="23"/>
      <c r="G280" s="22">
        <f>IFERROR(IF(ROW()=3,$F$4,G279-CheckRegister4[[#This Row],[Debit   (-)]]+CheckRegister4[[#This Row],[Credit (+)]]),0)</f>
        <v>8000</v>
      </c>
    </row>
    <row r="281" spans="2:7" ht="30" customHeight="1" x14ac:dyDescent="0.3">
      <c r="B281" s="23"/>
      <c r="C281" s="23"/>
      <c r="D281" s="23"/>
      <c r="E281" s="23"/>
      <c r="F281" s="23"/>
      <c r="G281" s="22">
        <f>IFERROR(IF(ROW()=3,$F$4,G280-CheckRegister4[[#This Row],[Debit   (-)]]+CheckRegister4[[#This Row],[Credit (+)]]),0)</f>
        <v>8000</v>
      </c>
    </row>
    <row r="282" spans="2:7" ht="30" customHeight="1" x14ac:dyDescent="0.3">
      <c r="B282" s="23"/>
      <c r="C282" s="23"/>
      <c r="D282" s="23"/>
      <c r="E282" s="23"/>
      <c r="F282" s="23"/>
      <c r="G282" s="22">
        <f>IFERROR(IF(ROW()=3,$F$4,G281-CheckRegister4[[#This Row],[Debit   (-)]]+CheckRegister4[[#This Row],[Credit (+)]]),0)</f>
        <v>8000</v>
      </c>
    </row>
    <row r="283" spans="2:7" ht="30" customHeight="1" x14ac:dyDescent="0.3">
      <c r="B283" s="23"/>
      <c r="C283" s="23"/>
      <c r="D283" s="23"/>
      <c r="E283" s="23"/>
      <c r="F283" s="23"/>
      <c r="G283" s="22">
        <f>IFERROR(IF(ROW()=3,$F$4,G282-CheckRegister4[[#This Row],[Debit   (-)]]+CheckRegister4[[#This Row],[Credit (+)]]),0)</f>
        <v>8000</v>
      </c>
    </row>
    <row r="284" spans="2:7" ht="30" customHeight="1" x14ac:dyDescent="0.3">
      <c r="B284" s="23"/>
      <c r="C284" s="23"/>
      <c r="D284" s="23"/>
      <c r="E284" s="23"/>
      <c r="F284" s="23"/>
      <c r="G284" s="22">
        <f>IFERROR(IF(ROW()=3,$F$4,G283-CheckRegister4[[#This Row],[Debit   (-)]]+CheckRegister4[[#This Row],[Credit (+)]]),0)</f>
        <v>8000</v>
      </c>
    </row>
    <row r="285" spans="2:7" ht="30" customHeight="1" x14ac:dyDescent="0.3">
      <c r="B285" s="23"/>
      <c r="C285" s="23"/>
      <c r="D285" s="23"/>
      <c r="E285" s="23"/>
      <c r="F285" s="23"/>
      <c r="G285" s="22">
        <f>IFERROR(IF(ROW()=3,$F$4,G284-CheckRegister4[[#This Row],[Debit   (-)]]+CheckRegister4[[#This Row],[Credit (+)]]),0)</f>
        <v>8000</v>
      </c>
    </row>
    <row r="286" spans="2:7" ht="30" customHeight="1" x14ac:dyDescent="0.3">
      <c r="B286" s="23"/>
      <c r="C286" s="23"/>
      <c r="D286" s="23"/>
      <c r="E286" s="23"/>
      <c r="F286" s="23"/>
      <c r="G286" s="22">
        <f>IFERROR(IF(ROW()=3,$F$4,G285-CheckRegister4[[#This Row],[Debit   (-)]]+CheckRegister4[[#This Row],[Credit (+)]]),0)</f>
        <v>8000</v>
      </c>
    </row>
    <row r="287" spans="2:7" ht="30" customHeight="1" x14ac:dyDescent="0.3">
      <c r="B287" s="23"/>
      <c r="C287" s="23"/>
      <c r="D287" s="23"/>
      <c r="E287" s="23"/>
      <c r="F287" s="23"/>
      <c r="G287" s="22">
        <f>IFERROR(IF(ROW()=3,$F$4,G286-CheckRegister4[[#This Row],[Debit   (-)]]+CheckRegister4[[#This Row],[Credit (+)]]),0)</f>
        <v>8000</v>
      </c>
    </row>
    <row r="288" spans="2:7" ht="30" customHeight="1" x14ac:dyDescent="0.3">
      <c r="B288" s="23"/>
      <c r="C288" s="23"/>
      <c r="D288" s="23"/>
      <c r="E288" s="23"/>
      <c r="F288" s="23"/>
      <c r="G288" s="22">
        <f>IFERROR(IF(ROW()=3,$F$4,G287-CheckRegister4[[#This Row],[Debit   (-)]]+CheckRegister4[[#This Row],[Credit (+)]]),0)</f>
        <v>8000</v>
      </c>
    </row>
    <row r="289" spans="2:7" ht="30" customHeight="1" x14ac:dyDescent="0.3">
      <c r="B289" s="23"/>
      <c r="C289" s="23"/>
      <c r="D289" s="23"/>
      <c r="E289" s="23"/>
      <c r="F289" s="23"/>
      <c r="G289" s="22">
        <f>IFERROR(IF(ROW()=3,$F$4,G288-CheckRegister4[[#This Row],[Debit   (-)]]+CheckRegister4[[#This Row],[Credit (+)]]),0)</f>
        <v>8000</v>
      </c>
    </row>
    <row r="290" spans="2:7" ht="30" customHeight="1" x14ac:dyDescent="0.3">
      <c r="B290" s="23"/>
      <c r="C290" s="23"/>
      <c r="D290" s="23"/>
      <c r="E290" s="23"/>
      <c r="F290" s="23"/>
      <c r="G290" s="22">
        <f>IFERROR(IF(ROW()=3,$F$4,G289-CheckRegister4[[#This Row],[Debit   (-)]]+CheckRegister4[[#This Row],[Credit (+)]]),0)</f>
        <v>8000</v>
      </c>
    </row>
    <row r="291" spans="2:7" ht="30" customHeight="1" x14ac:dyDescent="0.3">
      <c r="B291" s="23"/>
      <c r="C291" s="23"/>
      <c r="D291" s="23"/>
      <c r="E291" s="23"/>
      <c r="F291" s="23"/>
      <c r="G291" s="22">
        <f>IFERROR(IF(ROW()=3,$F$4,G290-CheckRegister4[[#This Row],[Debit   (-)]]+CheckRegister4[[#This Row],[Credit (+)]]),0)</f>
        <v>8000</v>
      </c>
    </row>
    <row r="292" spans="2:7" ht="30" customHeight="1" x14ac:dyDescent="0.3">
      <c r="B292" s="23"/>
      <c r="C292" s="23"/>
      <c r="D292" s="23"/>
      <c r="E292" s="23"/>
      <c r="F292" s="23"/>
      <c r="G292" s="22">
        <f>IFERROR(IF(ROW()=3,$F$4,G291-CheckRegister4[[#This Row],[Debit   (-)]]+CheckRegister4[[#This Row],[Credit (+)]]),0)</f>
        <v>8000</v>
      </c>
    </row>
    <row r="293" spans="2:7" ht="30" customHeight="1" x14ac:dyDescent="0.3">
      <c r="B293" s="23"/>
      <c r="C293" s="23"/>
      <c r="D293" s="23"/>
      <c r="E293" s="23"/>
      <c r="F293" s="23"/>
      <c r="G293" s="22">
        <f>IFERROR(IF(ROW()=3,$F$4,G292-CheckRegister4[[#This Row],[Debit   (-)]]+CheckRegister4[[#This Row],[Credit (+)]]),0)</f>
        <v>8000</v>
      </c>
    </row>
    <row r="294" spans="2:7" ht="30" customHeight="1" x14ac:dyDescent="0.3">
      <c r="B294" s="23"/>
      <c r="C294" s="23"/>
      <c r="D294" s="23"/>
      <c r="E294" s="23"/>
      <c r="F294" s="23"/>
      <c r="G294" s="22">
        <f>IFERROR(IF(ROW()=3,$F$4,G293-CheckRegister4[[#This Row],[Debit   (-)]]+CheckRegister4[[#This Row],[Credit (+)]]),0)</f>
        <v>8000</v>
      </c>
    </row>
    <row r="295" spans="2:7" ht="30" customHeight="1" x14ac:dyDescent="0.3">
      <c r="B295" s="23"/>
      <c r="C295" s="23"/>
      <c r="D295" s="23"/>
      <c r="E295" s="23"/>
      <c r="F295" s="23"/>
      <c r="G295" s="22">
        <f>IFERROR(IF(ROW()=3,$F$4,G294-CheckRegister4[[#This Row],[Debit   (-)]]+CheckRegister4[[#This Row],[Credit (+)]]),0)</f>
        <v>8000</v>
      </c>
    </row>
    <row r="296" spans="2:7" ht="30" customHeight="1" x14ac:dyDescent="0.3">
      <c r="B296" s="23"/>
      <c r="C296" s="23"/>
      <c r="D296" s="23"/>
      <c r="E296" s="23"/>
      <c r="F296" s="23"/>
      <c r="G296" s="22">
        <f>IFERROR(IF(ROW()=3,$F$4,G295-CheckRegister4[[#This Row],[Debit   (-)]]+CheckRegister4[[#This Row],[Credit (+)]]),0)</f>
        <v>8000</v>
      </c>
    </row>
    <row r="297" spans="2:7" ht="30" customHeight="1" x14ac:dyDescent="0.3">
      <c r="B297" s="23"/>
      <c r="C297" s="23"/>
      <c r="D297" s="23"/>
      <c r="E297" s="23"/>
      <c r="F297" s="23"/>
      <c r="G297" s="22">
        <f>IFERROR(IF(ROW()=3,$F$4,G296-CheckRegister4[[#This Row],[Debit   (-)]]+CheckRegister4[[#This Row],[Credit (+)]]),0)</f>
        <v>8000</v>
      </c>
    </row>
    <row r="298" spans="2:7" ht="30" customHeight="1" x14ac:dyDescent="0.3">
      <c r="B298" s="23"/>
      <c r="C298" s="23"/>
      <c r="D298" s="23"/>
      <c r="E298" s="23"/>
      <c r="F298" s="23"/>
      <c r="G298" s="22">
        <f>IFERROR(IF(ROW()=3,$F$4,G297-CheckRegister4[[#This Row],[Debit   (-)]]+CheckRegister4[[#This Row],[Credit (+)]]),0)</f>
        <v>8000</v>
      </c>
    </row>
    <row r="299" spans="2:7" ht="30" customHeight="1" x14ac:dyDescent="0.3">
      <c r="B299" s="23"/>
      <c r="C299" s="23"/>
      <c r="D299" s="23"/>
      <c r="E299" s="23"/>
      <c r="F299" s="23"/>
      <c r="G299" s="22">
        <f>IFERROR(IF(ROW()=3,$F$4,G298-CheckRegister4[[#This Row],[Debit   (-)]]+CheckRegister4[[#This Row],[Credit (+)]]),0)</f>
        <v>8000</v>
      </c>
    </row>
    <row r="300" spans="2:7" ht="30" customHeight="1" x14ac:dyDescent="0.3">
      <c r="B300" s="23"/>
      <c r="C300" s="23"/>
      <c r="D300" s="23"/>
      <c r="E300" s="23"/>
      <c r="F300" s="23"/>
      <c r="G300" s="22">
        <f>IFERROR(IF(ROW()=3,$F$4,G299-CheckRegister4[[#This Row],[Debit   (-)]]+CheckRegister4[[#This Row],[Credit (+)]]),0)</f>
        <v>8000</v>
      </c>
    </row>
    <row r="301" spans="2:7" ht="30" customHeight="1" x14ac:dyDescent="0.3">
      <c r="B301" s="23"/>
      <c r="C301" s="23"/>
      <c r="D301" s="23"/>
      <c r="E301" s="23"/>
      <c r="F301" s="23"/>
      <c r="G301" s="22">
        <f>IFERROR(IF(ROW()=3,$F$4,G300-CheckRegister4[[#This Row],[Debit   (-)]]+CheckRegister4[[#This Row],[Credit (+)]]),0)</f>
        <v>8000</v>
      </c>
    </row>
    <row r="302" spans="2:7" ht="30" customHeight="1" x14ac:dyDescent="0.3">
      <c r="B302" s="23"/>
      <c r="C302" s="23"/>
      <c r="D302" s="23"/>
      <c r="E302" s="23"/>
      <c r="F302" s="23"/>
      <c r="G302" s="22">
        <f>IFERROR(IF(ROW()=3,$F$4,G301-CheckRegister4[[#This Row],[Debit   (-)]]+CheckRegister4[[#This Row],[Credit (+)]]),0)</f>
        <v>8000</v>
      </c>
    </row>
    <row r="303" spans="2:7" ht="30" customHeight="1" x14ac:dyDescent="0.3">
      <c r="B303" s="23"/>
      <c r="C303" s="23"/>
      <c r="D303" s="23"/>
      <c r="E303" s="23"/>
      <c r="F303" s="23"/>
      <c r="G303" s="22">
        <f>IFERROR(IF(ROW()=3,$F$4,G302-CheckRegister4[[#This Row],[Debit   (-)]]+CheckRegister4[[#This Row],[Credit (+)]]),0)</f>
        <v>8000</v>
      </c>
    </row>
    <row r="304" spans="2:7" ht="30" customHeight="1" x14ac:dyDescent="0.3">
      <c r="B304" s="23"/>
      <c r="C304" s="23"/>
      <c r="D304" s="23"/>
      <c r="E304" s="23"/>
      <c r="F304" s="23"/>
      <c r="G304" s="22">
        <f>IFERROR(IF(ROW()=3,$F$4,G303-CheckRegister4[[#This Row],[Debit   (-)]]+CheckRegister4[[#This Row],[Credit (+)]]),0)</f>
        <v>8000</v>
      </c>
    </row>
    <row r="305" spans="2:7" ht="30" customHeight="1" x14ac:dyDescent="0.3">
      <c r="B305" s="23"/>
      <c r="C305" s="23"/>
      <c r="D305" s="23"/>
      <c r="E305" s="23"/>
      <c r="F305" s="23"/>
      <c r="G305" s="22">
        <f>IFERROR(IF(ROW()=3,$F$4,G304-CheckRegister4[[#This Row],[Debit   (-)]]+CheckRegister4[[#This Row],[Credit (+)]]),0)</f>
        <v>8000</v>
      </c>
    </row>
    <row r="306" spans="2:7" ht="30" customHeight="1" x14ac:dyDescent="0.3">
      <c r="B306" s="23"/>
      <c r="C306" s="23"/>
      <c r="D306" s="23"/>
      <c r="E306" s="23"/>
      <c r="F306" s="23"/>
      <c r="G306" s="22">
        <f>IFERROR(IF(ROW()=3,$F$4,G305-CheckRegister4[[#This Row],[Debit   (-)]]+CheckRegister4[[#This Row],[Credit (+)]]),0)</f>
        <v>8000</v>
      </c>
    </row>
    <row r="307" spans="2:7" ht="30" customHeight="1" x14ac:dyDescent="0.3">
      <c r="B307" s="23"/>
      <c r="C307" s="23"/>
      <c r="D307" s="23"/>
      <c r="E307" s="23"/>
      <c r="F307" s="23"/>
      <c r="G307" s="22">
        <f>IFERROR(IF(ROW()=3,$F$4,G306-CheckRegister4[[#This Row],[Debit   (-)]]+CheckRegister4[[#This Row],[Credit (+)]]),0)</f>
        <v>8000</v>
      </c>
    </row>
    <row r="308" spans="2:7" ht="30" customHeight="1" x14ac:dyDescent="0.3">
      <c r="B308" s="23"/>
      <c r="C308" s="23"/>
      <c r="D308" s="23"/>
      <c r="E308" s="23"/>
      <c r="F308" s="23"/>
      <c r="G308" s="22">
        <f>IFERROR(IF(ROW()=3,$F$4,G307-CheckRegister4[[#This Row],[Debit   (-)]]+CheckRegister4[[#This Row],[Credit (+)]]),0)</f>
        <v>8000</v>
      </c>
    </row>
    <row r="309" spans="2:7" ht="30" customHeight="1" x14ac:dyDescent="0.3">
      <c r="B309" s="23"/>
      <c r="C309" s="23"/>
      <c r="D309" s="23"/>
      <c r="E309" s="23"/>
      <c r="F309" s="23"/>
      <c r="G309" s="22">
        <f>IFERROR(IF(ROW()=3,$F$4,G308-CheckRegister4[[#This Row],[Debit   (-)]]+CheckRegister4[[#This Row],[Credit (+)]]),0)</f>
        <v>8000</v>
      </c>
    </row>
    <row r="310" spans="2:7" ht="30" customHeight="1" x14ac:dyDescent="0.3">
      <c r="B310" s="23"/>
      <c r="C310" s="23"/>
      <c r="D310" s="23"/>
      <c r="E310" s="23"/>
      <c r="F310" s="23"/>
      <c r="G310" s="22">
        <f>IFERROR(IF(ROW()=3,$F$4,G309-CheckRegister4[[#This Row],[Debit   (-)]]+CheckRegister4[[#This Row],[Credit (+)]]),0)</f>
        <v>8000</v>
      </c>
    </row>
    <row r="311" spans="2:7" ht="30" customHeight="1" x14ac:dyDescent="0.3">
      <c r="B311" s="23"/>
      <c r="C311" s="23"/>
      <c r="D311" s="23"/>
      <c r="E311" s="23"/>
      <c r="F311" s="23"/>
      <c r="G311" s="22">
        <f>IFERROR(IF(ROW()=3,$F$4,G310-CheckRegister4[[#This Row],[Debit   (-)]]+CheckRegister4[[#This Row],[Credit (+)]]),0)</f>
        <v>8000</v>
      </c>
    </row>
    <row r="312" spans="2:7" ht="30" customHeight="1" x14ac:dyDescent="0.3">
      <c r="B312" s="23"/>
      <c r="C312" s="23"/>
      <c r="D312" s="23"/>
      <c r="E312" s="23"/>
      <c r="F312" s="23"/>
      <c r="G312" s="22">
        <f>IFERROR(IF(ROW()=3,$F$4,G311-CheckRegister4[[#This Row],[Debit   (-)]]+CheckRegister4[[#This Row],[Credit (+)]]),0)</f>
        <v>8000</v>
      </c>
    </row>
    <row r="313" spans="2:7" ht="30" customHeight="1" x14ac:dyDescent="0.3">
      <c r="B313" s="23"/>
      <c r="C313" s="23"/>
      <c r="D313" s="23"/>
      <c r="E313" s="23"/>
      <c r="F313" s="23"/>
      <c r="G313" s="22">
        <f>IFERROR(IF(ROW()=3,$F$4,G312-CheckRegister4[[#This Row],[Debit   (-)]]+CheckRegister4[[#This Row],[Credit (+)]]),0)</f>
        <v>8000</v>
      </c>
    </row>
    <row r="314" spans="2:7" ht="30" customHeight="1" x14ac:dyDescent="0.3">
      <c r="B314" s="23"/>
      <c r="C314" s="23"/>
      <c r="D314" s="23"/>
      <c r="E314" s="23"/>
      <c r="F314" s="23"/>
      <c r="G314" s="22">
        <f>IFERROR(IF(ROW()=3,$F$4,G313-CheckRegister4[[#This Row],[Debit   (-)]]+CheckRegister4[[#This Row],[Credit (+)]]),0)</f>
        <v>8000</v>
      </c>
    </row>
    <row r="315" spans="2:7" ht="30" customHeight="1" x14ac:dyDescent="0.3">
      <c r="B315" s="23"/>
      <c r="C315" s="23"/>
      <c r="D315" s="23"/>
      <c r="E315" s="23"/>
      <c r="F315" s="23"/>
      <c r="G315" s="22">
        <f>IFERROR(IF(ROW()=3,$F$4,G314-CheckRegister4[[#This Row],[Debit   (-)]]+CheckRegister4[[#This Row],[Credit (+)]]),0)</f>
        <v>8000</v>
      </c>
    </row>
    <row r="316" spans="2:7" ht="30" customHeight="1" x14ac:dyDescent="0.3">
      <c r="B316" s="23"/>
      <c r="C316" s="23"/>
      <c r="D316" s="23"/>
      <c r="E316" s="23"/>
      <c r="F316" s="23"/>
      <c r="G316" s="22">
        <f>IFERROR(IF(ROW()=3,$F$4,G315-CheckRegister4[[#This Row],[Debit   (-)]]+CheckRegister4[[#This Row],[Credit (+)]]),0)</f>
        <v>8000</v>
      </c>
    </row>
    <row r="317" spans="2:7" ht="30" customHeight="1" x14ac:dyDescent="0.3">
      <c r="B317" s="23"/>
      <c r="C317" s="23"/>
      <c r="D317" s="23"/>
      <c r="E317" s="23"/>
      <c r="F317" s="23"/>
      <c r="G317" s="22">
        <f>IFERROR(IF(ROW()=3,$F$4,G316-CheckRegister4[[#This Row],[Debit   (-)]]+CheckRegister4[[#This Row],[Credit (+)]]),0)</f>
        <v>8000</v>
      </c>
    </row>
    <row r="318" spans="2:7" ht="30" customHeight="1" x14ac:dyDescent="0.3">
      <c r="B318" s="23"/>
      <c r="C318" s="23"/>
      <c r="D318" s="23"/>
      <c r="E318" s="23"/>
      <c r="F318" s="23"/>
      <c r="G318" s="22">
        <f>IFERROR(IF(ROW()=3,$F$4,G317-CheckRegister4[[#This Row],[Debit   (-)]]+CheckRegister4[[#This Row],[Credit (+)]]),0)</f>
        <v>8000</v>
      </c>
    </row>
    <row r="319" spans="2:7" ht="30" customHeight="1" x14ac:dyDescent="0.3">
      <c r="B319" s="23"/>
      <c r="C319" s="23"/>
      <c r="D319" s="23"/>
      <c r="E319" s="23"/>
      <c r="F319" s="23"/>
      <c r="G319" s="22">
        <f>IFERROR(IF(ROW()=3,$F$4,G318-CheckRegister4[[#This Row],[Debit   (-)]]+CheckRegister4[[#This Row],[Credit (+)]]),0)</f>
        <v>8000</v>
      </c>
    </row>
    <row r="320" spans="2:7" ht="30" customHeight="1" x14ac:dyDescent="0.3">
      <c r="B320" s="23"/>
      <c r="C320" s="23"/>
      <c r="D320" s="23"/>
      <c r="E320" s="23"/>
      <c r="F320" s="23"/>
      <c r="G320" s="22">
        <f>IFERROR(IF(ROW()=3,$F$4,G319-CheckRegister4[[#This Row],[Debit   (-)]]+CheckRegister4[[#This Row],[Credit (+)]]),0)</f>
        <v>8000</v>
      </c>
    </row>
    <row r="321" spans="2:7" ht="30" customHeight="1" x14ac:dyDescent="0.3">
      <c r="B321" s="23"/>
      <c r="C321" s="23"/>
      <c r="D321" s="23"/>
      <c r="E321" s="23"/>
      <c r="F321" s="23"/>
      <c r="G321" s="22">
        <f>IFERROR(IF(ROW()=3,$F$4,G320-CheckRegister4[[#This Row],[Debit   (-)]]+CheckRegister4[[#This Row],[Credit (+)]]),0)</f>
        <v>8000</v>
      </c>
    </row>
    <row r="322" spans="2:7" ht="30" customHeight="1" x14ac:dyDescent="0.3">
      <c r="B322" s="23"/>
      <c r="C322" s="23"/>
      <c r="D322" s="23"/>
      <c r="E322" s="23"/>
      <c r="F322" s="23"/>
      <c r="G322" s="22">
        <f>IFERROR(IF(ROW()=3,$F$4,G321-CheckRegister4[[#This Row],[Debit   (-)]]+CheckRegister4[[#This Row],[Credit (+)]]),0)</f>
        <v>8000</v>
      </c>
    </row>
    <row r="323" spans="2:7" ht="30" customHeight="1" x14ac:dyDescent="0.3">
      <c r="B323" s="23"/>
      <c r="C323" s="23"/>
      <c r="D323" s="23"/>
      <c r="E323" s="23"/>
      <c r="F323" s="23"/>
      <c r="G323" s="22">
        <f>IFERROR(IF(ROW()=3,$F$4,G322-CheckRegister4[[#This Row],[Debit   (-)]]+CheckRegister4[[#This Row],[Credit (+)]]),0)</f>
        <v>8000</v>
      </c>
    </row>
    <row r="324" spans="2:7" ht="30" customHeight="1" x14ac:dyDescent="0.3">
      <c r="B324" s="23"/>
      <c r="C324" s="23"/>
      <c r="D324" s="23"/>
      <c r="E324" s="23"/>
      <c r="F324" s="23"/>
      <c r="G324" s="22">
        <f>IFERROR(IF(ROW()=3,$F$4,G323-CheckRegister4[[#This Row],[Debit   (-)]]+CheckRegister4[[#This Row],[Credit (+)]]),0)</f>
        <v>8000</v>
      </c>
    </row>
    <row r="325" spans="2:7" ht="30" customHeight="1" x14ac:dyDescent="0.3">
      <c r="B325" s="23"/>
      <c r="C325" s="23"/>
      <c r="D325" s="23"/>
      <c r="E325" s="23"/>
      <c r="F325" s="23"/>
      <c r="G325" s="22">
        <f>IFERROR(IF(ROW()=3,$F$4,G324-CheckRegister4[[#This Row],[Debit   (-)]]+CheckRegister4[[#This Row],[Credit (+)]]),0)</f>
        <v>8000</v>
      </c>
    </row>
    <row r="326" spans="2:7" ht="30" customHeight="1" x14ac:dyDescent="0.3">
      <c r="B326" s="23"/>
      <c r="C326" s="23"/>
      <c r="D326" s="23"/>
      <c r="E326" s="23"/>
      <c r="F326" s="23"/>
      <c r="G326" s="22">
        <f>IFERROR(IF(ROW()=3,$F$4,G325-CheckRegister4[[#This Row],[Debit   (-)]]+CheckRegister4[[#This Row],[Credit (+)]]),0)</f>
        <v>8000</v>
      </c>
    </row>
    <row r="327" spans="2:7" ht="30" customHeight="1" x14ac:dyDescent="0.3">
      <c r="B327" s="23"/>
      <c r="C327" s="23"/>
      <c r="D327" s="23"/>
      <c r="E327" s="23"/>
      <c r="F327" s="23"/>
      <c r="G327" s="22">
        <f>IFERROR(IF(ROW()=3,$F$4,G326-CheckRegister4[[#This Row],[Debit   (-)]]+CheckRegister4[[#This Row],[Credit (+)]]),0)</f>
        <v>8000</v>
      </c>
    </row>
    <row r="328" spans="2:7" ht="30" customHeight="1" x14ac:dyDescent="0.3">
      <c r="B328" s="23"/>
      <c r="C328" s="23"/>
      <c r="D328" s="23"/>
      <c r="E328" s="23"/>
      <c r="F328" s="23"/>
      <c r="G328" s="22">
        <f>IFERROR(IF(ROW()=3,$F$4,G327-CheckRegister4[[#This Row],[Debit   (-)]]+CheckRegister4[[#This Row],[Credit (+)]]),0)</f>
        <v>8000</v>
      </c>
    </row>
    <row r="329" spans="2:7" ht="30" customHeight="1" x14ac:dyDescent="0.3">
      <c r="B329" s="23"/>
      <c r="C329" s="23"/>
      <c r="D329" s="23"/>
      <c r="E329" s="23"/>
      <c r="F329" s="23"/>
      <c r="G329" s="22">
        <f>IFERROR(IF(ROW()=3,$F$4,G328-CheckRegister4[[#This Row],[Debit   (-)]]+CheckRegister4[[#This Row],[Credit (+)]]),0)</f>
        <v>8000</v>
      </c>
    </row>
    <row r="330" spans="2:7" ht="30" customHeight="1" x14ac:dyDescent="0.3">
      <c r="B330" s="23"/>
      <c r="C330" s="23"/>
      <c r="D330" s="23"/>
      <c r="E330" s="23"/>
      <c r="F330" s="23"/>
      <c r="G330" s="22">
        <f>IFERROR(IF(ROW()=3,$F$4,G329-CheckRegister4[[#This Row],[Debit   (-)]]+CheckRegister4[[#This Row],[Credit (+)]]),0)</f>
        <v>8000</v>
      </c>
    </row>
    <row r="331" spans="2:7" ht="30" customHeight="1" x14ac:dyDescent="0.3">
      <c r="B331" s="23"/>
      <c r="C331" s="23"/>
      <c r="D331" s="23"/>
      <c r="E331" s="23"/>
      <c r="F331" s="23"/>
      <c r="G331" s="22">
        <f>IFERROR(IF(ROW()=3,$F$4,G330-CheckRegister4[[#This Row],[Debit   (-)]]+CheckRegister4[[#This Row],[Credit (+)]]),0)</f>
        <v>8000</v>
      </c>
    </row>
    <row r="332" spans="2:7" ht="30" customHeight="1" x14ac:dyDescent="0.3">
      <c r="B332" s="23"/>
      <c r="C332" s="23"/>
      <c r="D332" s="23"/>
      <c r="E332" s="23"/>
      <c r="F332" s="23"/>
      <c r="G332" s="22">
        <f>IFERROR(IF(ROW()=3,$F$4,G331-CheckRegister4[[#This Row],[Debit   (-)]]+CheckRegister4[[#This Row],[Credit (+)]]),0)</f>
        <v>8000</v>
      </c>
    </row>
    <row r="333" spans="2:7" ht="30" customHeight="1" x14ac:dyDescent="0.3">
      <c r="B333" s="23"/>
      <c r="C333" s="23"/>
      <c r="D333" s="23"/>
      <c r="E333" s="23"/>
      <c r="F333" s="23"/>
      <c r="G333" s="22">
        <f>IFERROR(IF(ROW()=3,$F$4,G332-CheckRegister4[[#This Row],[Debit   (-)]]+CheckRegister4[[#This Row],[Credit (+)]]),0)</f>
        <v>8000</v>
      </c>
    </row>
    <row r="334" spans="2:7" ht="30" customHeight="1" x14ac:dyDescent="0.3">
      <c r="B334" s="23"/>
      <c r="C334" s="23"/>
      <c r="D334" s="23"/>
      <c r="E334" s="23"/>
      <c r="F334" s="23"/>
      <c r="G334" s="22">
        <f>IFERROR(IF(ROW()=3,$F$4,G333-CheckRegister4[[#This Row],[Debit   (-)]]+CheckRegister4[[#This Row],[Credit (+)]]),0)</f>
        <v>8000</v>
      </c>
    </row>
    <row r="335" spans="2:7" ht="30" customHeight="1" x14ac:dyDescent="0.3">
      <c r="B335" s="23"/>
      <c r="C335" s="23"/>
      <c r="D335" s="23"/>
      <c r="E335" s="23"/>
      <c r="F335" s="23"/>
      <c r="G335" s="22">
        <f>IFERROR(IF(ROW()=3,$F$4,G334-CheckRegister4[[#This Row],[Debit   (-)]]+CheckRegister4[[#This Row],[Credit (+)]]),0)</f>
        <v>8000</v>
      </c>
    </row>
    <row r="336" spans="2:7" ht="30" customHeight="1" x14ac:dyDescent="0.3">
      <c r="B336" s="23"/>
      <c r="C336" s="23"/>
      <c r="D336" s="23"/>
      <c r="E336" s="23"/>
      <c r="F336" s="23"/>
      <c r="G336" s="22">
        <f>IFERROR(IF(ROW()=3,$F$4,G335-CheckRegister4[[#This Row],[Debit   (-)]]+CheckRegister4[[#This Row],[Credit (+)]]),0)</f>
        <v>8000</v>
      </c>
    </row>
    <row r="337" spans="2:7" ht="30" customHeight="1" x14ac:dyDescent="0.3">
      <c r="B337" s="23"/>
      <c r="C337" s="23"/>
      <c r="D337" s="23"/>
      <c r="E337" s="23"/>
      <c r="F337" s="23"/>
      <c r="G337" s="22">
        <f>IFERROR(IF(ROW()=3,$F$4,G336-CheckRegister4[[#This Row],[Debit   (-)]]+CheckRegister4[[#This Row],[Credit (+)]]),0)</f>
        <v>8000</v>
      </c>
    </row>
    <row r="338" spans="2:7" ht="30" customHeight="1" x14ac:dyDescent="0.3">
      <c r="B338" s="23"/>
      <c r="C338" s="23"/>
      <c r="D338" s="23"/>
      <c r="E338" s="23"/>
      <c r="F338" s="23"/>
      <c r="G338" s="22">
        <f>IFERROR(IF(ROW()=3,$F$4,G337-CheckRegister4[[#This Row],[Debit   (-)]]+CheckRegister4[[#This Row],[Credit (+)]]),0)</f>
        <v>8000</v>
      </c>
    </row>
    <row r="339" spans="2:7" ht="30" customHeight="1" x14ac:dyDescent="0.3">
      <c r="B339" s="23"/>
      <c r="C339" s="23"/>
      <c r="D339" s="23"/>
      <c r="E339" s="23"/>
      <c r="F339" s="23"/>
      <c r="G339" s="22">
        <f>IFERROR(IF(ROW()=3,$F$4,G338-CheckRegister4[[#This Row],[Debit   (-)]]+CheckRegister4[[#This Row],[Credit (+)]]),0)</f>
        <v>8000</v>
      </c>
    </row>
    <row r="340" spans="2:7" ht="30" customHeight="1" x14ac:dyDescent="0.3">
      <c r="B340" s="23"/>
      <c r="C340" s="23"/>
      <c r="D340" s="23"/>
      <c r="E340" s="23"/>
      <c r="F340" s="23"/>
      <c r="G340" s="22">
        <f>IFERROR(IF(ROW()=3,$F$4,G339-CheckRegister4[[#This Row],[Debit   (-)]]+CheckRegister4[[#This Row],[Credit (+)]]),0)</f>
        <v>8000</v>
      </c>
    </row>
    <row r="341" spans="2:7" ht="30" customHeight="1" x14ac:dyDescent="0.3">
      <c r="B341" s="23"/>
      <c r="C341" s="23"/>
      <c r="D341" s="23"/>
      <c r="E341" s="23"/>
      <c r="F341" s="23"/>
      <c r="G341" s="22">
        <f>IFERROR(IF(ROW()=3,$F$4,G340-CheckRegister4[[#This Row],[Debit   (-)]]+CheckRegister4[[#This Row],[Credit (+)]]),0)</f>
        <v>8000</v>
      </c>
    </row>
    <row r="342" spans="2:7" ht="30" customHeight="1" x14ac:dyDescent="0.3">
      <c r="B342" s="23"/>
      <c r="C342" s="23"/>
      <c r="D342" s="23"/>
      <c r="E342" s="23"/>
      <c r="F342" s="23"/>
      <c r="G342" s="22">
        <f>IFERROR(IF(ROW()=3,$F$4,G341-CheckRegister4[[#This Row],[Debit   (-)]]+CheckRegister4[[#This Row],[Credit (+)]]),0)</f>
        <v>8000</v>
      </c>
    </row>
    <row r="343" spans="2:7" ht="30" customHeight="1" x14ac:dyDescent="0.3">
      <c r="B343" s="23"/>
      <c r="C343" s="23"/>
      <c r="D343" s="23"/>
      <c r="E343" s="23"/>
      <c r="F343" s="23"/>
      <c r="G343" s="22">
        <f>IFERROR(IF(ROW()=3,$F$4,G342-CheckRegister4[[#This Row],[Debit   (-)]]+CheckRegister4[[#This Row],[Credit (+)]]),0)</f>
        <v>8000</v>
      </c>
    </row>
    <row r="344" spans="2:7" ht="30" customHeight="1" x14ac:dyDescent="0.3">
      <c r="B344" s="23"/>
      <c r="C344" s="23"/>
      <c r="D344" s="23"/>
      <c r="E344" s="23"/>
      <c r="F344" s="23"/>
      <c r="G344" s="22">
        <f>IFERROR(IF(ROW()=3,$F$4,G343-CheckRegister4[[#This Row],[Debit   (-)]]+CheckRegister4[[#This Row],[Credit (+)]]),0)</f>
        <v>8000</v>
      </c>
    </row>
    <row r="345" spans="2:7" ht="30" customHeight="1" x14ac:dyDescent="0.3">
      <c r="B345" s="23"/>
      <c r="C345" s="23"/>
      <c r="D345" s="23"/>
      <c r="E345" s="23"/>
      <c r="F345" s="23"/>
      <c r="G345" s="22">
        <f>IFERROR(IF(ROW()=3,$F$4,G344-CheckRegister4[[#This Row],[Debit   (-)]]+CheckRegister4[[#This Row],[Credit (+)]]),0)</f>
        <v>8000</v>
      </c>
    </row>
    <row r="346" spans="2:7" ht="30" customHeight="1" x14ac:dyDescent="0.3">
      <c r="B346" s="23"/>
      <c r="C346" s="23"/>
      <c r="D346" s="23"/>
      <c r="E346" s="23"/>
      <c r="F346" s="23"/>
      <c r="G346" s="22">
        <f>IFERROR(IF(ROW()=3,$F$4,G345-CheckRegister4[[#This Row],[Debit   (-)]]+CheckRegister4[[#This Row],[Credit (+)]]),0)</f>
        <v>8000</v>
      </c>
    </row>
    <row r="347" spans="2:7" ht="30" customHeight="1" x14ac:dyDescent="0.3">
      <c r="B347" s="23"/>
      <c r="C347" s="23"/>
      <c r="D347" s="23"/>
      <c r="E347" s="23"/>
      <c r="F347" s="23"/>
      <c r="G347" s="22">
        <f>IFERROR(IF(ROW()=3,$F$4,G346-CheckRegister4[[#This Row],[Debit   (-)]]+CheckRegister4[[#This Row],[Credit (+)]]),0)</f>
        <v>8000</v>
      </c>
    </row>
    <row r="348" spans="2:7" ht="30" customHeight="1" x14ac:dyDescent="0.3">
      <c r="B348" s="23"/>
      <c r="C348" s="23"/>
      <c r="D348" s="23"/>
      <c r="E348" s="23"/>
      <c r="F348" s="23"/>
      <c r="G348" s="22">
        <f>IFERROR(IF(ROW()=3,$F$4,G347-CheckRegister4[[#This Row],[Debit   (-)]]+CheckRegister4[[#This Row],[Credit (+)]]),0)</f>
        <v>8000</v>
      </c>
    </row>
    <row r="349" spans="2:7" ht="30" customHeight="1" x14ac:dyDescent="0.3">
      <c r="B349" s="23"/>
      <c r="C349" s="23"/>
      <c r="D349" s="23"/>
      <c r="E349" s="23"/>
      <c r="F349" s="23"/>
      <c r="G349" s="22">
        <f>IFERROR(IF(ROW()=3,$F$4,G348-CheckRegister4[[#This Row],[Debit   (-)]]+CheckRegister4[[#This Row],[Credit (+)]]),0)</f>
        <v>8000</v>
      </c>
    </row>
    <row r="350" spans="2:7" ht="30" customHeight="1" x14ac:dyDescent="0.3">
      <c r="B350" s="23"/>
      <c r="C350" s="23"/>
      <c r="D350" s="23"/>
      <c r="E350" s="23"/>
      <c r="F350" s="23"/>
      <c r="G350" s="22">
        <f>IFERROR(IF(ROW()=3,$F$4,G349-CheckRegister4[[#This Row],[Debit   (-)]]+CheckRegister4[[#This Row],[Credit (+)]]),0)</f>
        <v>8000</v>
      </c>
    </row>
    <row r="351" spans="2:7" ht="30" customHeight="1" x14ac:dyDescent="0.3">
      <c r="B351" s="23"/>
      <c r="C351" s="23"/>
      <c r="D351" s="23"/>
      <c r="E351" s="23"/>
      <c r="F351" s="23"/>
      <c r="G351" s="22">
        <f>IFERROR(IF(ROW()=3,$F$4,G350-CheckRegister4[[#This Row],[Debit   (-)]]+CheckRegister4[[#This Row],[Credit (+)]]),0)</f>
        <v>8000</v>
      </c>
    </row>
    <row r="352" spans="2:7" ht="30" customHeight="1" x14ac:dyDescent="0.3">
      <c r="B352" s="23"/>
      <c r="C352" s="23"/>
      <c r="D352" s="23"/>
      <c r="E352" s="23"/>
      <c r="F352" s="23"/>
      <c r="G352" s="22">
        <f>IFERROR(IF(ROW()=3,$F$4,G351-CheckRegister4[[#This Row],[Debit   (-)]]+CheckRegister4[[#This Row],[Credit (+)]]),0)</f>
        <v>8000</v>
      </c>
    </row>
    <row r="353" spans="2:7" ht="30" customHeight="1" x14ac:dyDescent="0.3">
      <c r="B353" s="23"/>
      <c r="C353" s="23"/>
      <c r="D353" s="23"/>
      <c r="E353" s="23"/>
      <c r="F353" s="23"/>
      <c r="G353" s="22">
        <f>IFERROR(IF(ROW()=3,$F$4,G352-CheckRegister4[[#This Row],[Debit   (-)]]+CheckRegister4[[#This Row],[Credit (+)]]),0)</f>
        <v>8000</v>
      </c>
    </row>
    <row r="354" spans="2:7" ht="30" customHeight="1" x14ac:dyDescent="0.3">
      <c r="B354" s="23"/>
      <c r="C354" s="23"/>
      <c r="D354" s="23"/>
      <c r="E354" s="23"/>
      <c r="F354" s="23"/>
      <c r="G354" s="22">
        <f>IFERROR(IF(ROW()=3,$F$4,G353-CheckRegister4[[#This Row],[Debit   (-)]]+CheckRegister4[[#This Row],[Credit (+)]]),0)</f>
        <v>8000</v>
      </c>
    </row>
    <row r="355" spans="2:7" ht="30" customHeight="1" x14ac:dyDescent="0.3">
      <c r="B355" s="23"/>
      <c r="C355" s="23"/>
      <c r="D355" s="23"/>
      <c r="E355" s="23"/>
      <c r="F355" s="23"/>
      <c r="G355" s="22">
        <f>IFERROR(IF(ROW()=3,$F$4,G354-CheckRegister4[[#This Row],[Debit   (-)]]+CheckRegister4[[#This Row],[Credit (+)]]),0)</f>
        <v>8000</v>
      </c>
    </row>
    <row r="356" spans="2:7" ht="30" customHeight="1" x14ac:dyDescent="0.3">
      <c r="B356" s="23"/>
      <c r="C356" s="23"/>
      <c r="D356" s="23"/>
      <c r="E356" s="23"/>
      <c r="F356" s="23"/>
      <c r="G356" s="22">
        <f>IFERROR(IF(ROW()=3,$F$4,G355-CheckRegister4[[#This Row],[Debit   (-)]]+CheckRegister4[[#This Row],[Credit (+)]]),0)</f>
        <v>8000</v>
      </c>
    </row>
    <row r="357" spans="2:7" ht="30" customHeight="1" x14ac:dyDescent="0.3">
      <c r="B357" s="23"/>
      <c r="C357" s="23"/>
      <c r="D357" s="23"/>
      <c r="E357" s="23"/>
      <c r="F357" s="23"/>
      <c r="G357" s="22">
        <f>IFERROR(IF(ROW()=3,$F$4,G356-CheckRegister4[[#This Row],[Debit   (-)]]+CheckRegister4[[#This Row],[Credit (+)]]),0)</f>
        <v>8000</v>
      </c>
    </row>
    <row r="358" spans="2:7" ht="30" customHeight="1" x14ac:dyDescent="0.3">
      <c r="B358" s="23"/>
      <c r="C358" s="23"/>
      <c r="D358" s="23"/>
      <c r="E358" s="23"/>
      <c r="F358" s="23"/>
      <c r="G358" s="22">
        <f>IFERROR(IF(ROW()=3,$F$4,G357-CheckRegister4[[#This Row],[Debit   (-)]]+CheckRegister4[[#This Row],[Credit (+)]]),0)</f>
        <v>8000</v>
      </c>
    </row>
    <row r="359" spans="2:7" ht="30" customHeight="1" x14ac:dyDescent="0.3">
      <c r="B359" s="23"/>
      <c r="C359" s="23"/>
      <c r="D359" s="23"/>
      <c r="E359" s="23"/>
      <c r="F359" s="23"/>
      <c r="G359" s="22">
        <f>IFERROR(IF(ROW()=3,$F$4,G358-CheckRegister4[[#This Row],[Debit   (-)]]+CheckRegister4[[#This Row],[Credit (+)]]),0)</f>
        <v>8000</v>
      </c>
    </row>
    <row r="360" spans="2:7" ht="30" customHeight="1" x14ac:dyDescent="0.3">
      <c r="B360" s="23"/>
      <c r="C360" s="23"/>
      <c r="D360" s="23"/>
      <c r="E360" s="23"/>
      <c r="F360" s="23"/>
      <c r="G360" s="22">
        <f>IFERROR(IF(ROW()=3,$F$4,G359-CheckRegister4[[#This Row],[Debit   (-)]]+CheckRegister4[[#This Row],[Credit (+)]]),0)</f>
        <v>8000</v>
      </c>
    </row>
    <row r="361" spans="2:7" ht="30" customHeight="1" x14ac:dyDescent="0.3">
      <c r="B361" s="23"/>
      <c r="C361" s="23"/>
      <c r="D361" s="23"/>
      <c r="E361" s="23"/>
      <c r="F361" s="23"/>
      <c r="G361" s="22">
        <f>IFERROR(IF(ROW()=3,$F$4,G360-CheckRegister4[[#This Row],[Debit   (-)]]+CheckRegister4[[#This Row],[Credit (+)]]),0)</f>
        <v>8000</v>
      </c>
    </row>
    <row r="362" spans="2:7" ht="30" customHeight="1" x14ac:dyDescent="0.3">
      <c r="B362" s="23"/>
      <c r="C362" s="23"/>
      <c r="D362" s="23"/>
      <c r="E362" s="23"/>
      <c r="F362" s="23"/>
      <c r="G362" s="22">
        <f>IFERROR(IF(ROW()=3,$F$4,G361-CheckRegister4[[#This Row],[Debit   (-)]]+CheckRegister4[[#This Row],[Credit (+)]]),0)</f>
        <v>8000</v>
      </c>
    </row>
    <row r="363" spans="2:7" ht="30" customHeight="1" x14ac:dyDescent="0.3">
      <c r="B363" s="23"/>
      <c r="C363" s="23"/>
      <c r="D363" s="23"/>
      <c r="E363" s="23"/>
      <c r="F363" s="23"/>
      <c r="G363" s="22">
        <f>IFERROR(IF(ROW()=3,$F$4,G362-CheckRegister4[[#This Row],[Debit   (-)]]+CheckRegister4[[#This Row],[Credit (+)]]),0)</f>
        <v>8000</v>
      </c>
    </row>
    <row r="364" spans="2:7" ht="30" customHeight="1" x14ac:dyDescent="0.3">
      <c r="B364" s="23"/>
      <c r="C364" s="23"/>
      <c r="D364" s="23"/>
      <c r="E364" s="23"/>
      <c r="F364" s="23"/>
      <c r="G364" s="22">
        <f>IFERROR(IF(ROW()=3,$F$4,G363-CheckRegister4[[#This Row],[Debit   (-)]]+CheckRegister4[[#This Row],[Credit (+)]]),0)</f>
        <v>8000</v>
      </c>
    </row>
    <row r="365" spans="2:7" ht="30" customHeight="1" x14ac:dyDescent="0.3">
      <c r="B365" s="23"/>
      <c r="C365" s="23"/>
      <c r="D365" s="23"/>
      <c r="E365" s="23"/>
      <c r="F365" s="23"/>
      <c r="G365" s="22">
        <f>IFERROR(IF(ROW()=3,$F$4,G364-CheckRegister4[[#This Row],[Debit   (-)]]+CheckRegister4[[#This Row],[Credit (+)]]),0)</f>
        <v>8000</v>
      </c>
    </row>
    <row r="366" spans="2:7" ht="30" customHeight="1" x14ac:dyDescent="0.3">
      <c r="B366" s="23"/>
      <c r="C366" s="23"/>
      <c r="D366" s="23"/>
      <c r="E366" s="23"/>
      <c r="F366" s="23"/>
      <c r="G366" s="22">
        <f>IFERROR(IF(ROW()=3,$F$4,G365-CheckRegister4[[#This Row],[Debit   (-)]]+CheckRegister4[[#This Row],[Credit (+)]]),0)</f>
        <v>8000</v>
      </c>
    </row>
    <row r="367" spans="2:7" ht="30" customHeight="1" x14ac:dyDescent="0.3">
      <c r="B367" s="23"/>
      <c r="C367" s="23"/>
      <c r="D367" s="23"/>
      <c r="E367" s="23"/>
      <c r="F367" s="23"/>
      <c r="G367" s="22">
        <f>IFERROR(IF(ROW()=3,$F$4,G366-CheckRegister4[[#This Row],[Debit   (-)]]+CheckRegister4[[#This Row],[Credit (+)]]),0)</f>
        <v>8000</v>
      </c>
    </row>
    <row r="368" spans="2:7" ht="30" customHeight="1" x14ac:dyDescent="0.3">
      <c r="B368" s="23"/>
      <c r="C368" s="23"/>
      <c r="D368" s="23"/>
      <c r="E368" s="23"/>
      <c r="F368" s="23"/>
      <c r="G368" s="22">
        <f>IFERROR(IF(ROW()=3,$F$4,G367-CheckRegister4[[#This Row],[Debit   (-)]]+CheckRegister4[[#This Row],[Credit (+)]]),0)</f>
        <v>8000</v>
      </c>
    </row>
    <row r="369" spans="2:7" ht="30" customHeight="1" x14ac:dyDescent="0.3">
      <c r="B369" s="23"/>
      <c r="C369" s="23"/>
      <c r="D369" s="23"/>
      <c r="E369" s="23"/>
      <c r="F369" s="23"/>
      <c r="G369" s="22">
        <f>IFERROR(IF(ROW()=3,$F$4,G368-CheckRegister4[[#This Row],[Debit   (-)]]+CheckRegister4[[#This Row],[Credit (+)]]),0)</f>
        <v>8000</v>
      </c>
    </row>
    <row r="370" spans="2:7" ht="30" customHeight="1" x14ac:dyDescent="0.3">
      <c r="B370" s="23"/>
      <c r="C370" s="23"/>
      <c r="D370" s="23"/>
      <c r="E370" s="23"/>
      <c r="F370" s="23"/>
      <c r="G370" s="22">
        <f>IFERROR(IF(ROW()=3,$F$4,G369-CheckRegister4[[#This Row],[Debit   (-)]]+CheckRegister4[[#This Row],[Credit (+)]]),0)</f>
        <v>8000</v>
      </c>
    </row>
    <row r="371" spans="2:7" ht="30" customHeight="1" x14ac:dyDescent="0.3">
      <c r="B371" s="23"/>
      <c r="C371" s="23"/>
      <c r="D371" s="23"/>
      <c r="E371" s="23"/>
      <c r="F371" s="23"/>
      <c r="G371" s="22">
        <f>IFERROR(IF(ROW()=3,$F$4,G370-CheckRegister4[[#This Row],[Debit   (-)]]+CheckRegister4[[#This Row],[Credit (+)]]),0)</f>
        <v>8000</v>
      </c>
    </row>
    <row r="372" spans="2:7" ht="30" customHeight="1" x14ac:dyDescent="0.3">
      <c r="B372" s="23"/>
      <c r="C372" s="23"/>
      <c r="D372" s="23"/>
      <c r="E372" s="23"/>
      <c r="F372" s="23"/>
      <c r="G372" s="22">
        <f>IFERROR(IF(ROW()=3,$F$4,G371-CheckRegister4[[#This Row],[Debit   (-)]]+CheckRegister4[[#This Row],[Credit (+)]]),0)</f>
        <v>8000</v>
      </c>
    </row>
    <row r="373" spans="2:7" ht="30" customHeight="1" x14ac:dyDescent="0.3">
      <c r="B373" s="23"/>
      <c r="C373" s="23"/>
      <c r="D373" s="23"/>
      <c r="E373" s="23"/>
      <c r="F373" s="23"/>
      <c r="G373" s="22">
        <f>IFERROR(IF(ROW()=3,$F$4,G372-CheckRegister4[[#This Row],[Debit   (-)]]+CheckRegister4[[#This Row],[Credit (+)]]),0)</f>
        <v>8000</v>
      </c>
    </row>
    <row r="374" spans="2:7" ht="30" customHeight="1" x14ac:dyDescent="0.3">
      <c r="B374" s="23"/>
      <c r="C374" s="23"/>
      <c r="D374" s="23"/>
      <c r="E374" s="23"/>
      <c r="F374" s="23"/>
      <c r="G374" s="22">
        <f>IFERROR(IF(ROW()=3,$F$4,G373-CheckRegister4[[#This Row],[Debit   (-)]]+CheckRegister4[[#This Row],[Credit (+)]]),0)</f>
        <v>8000</v>
      </c>
    </row>
    <row r="375" spans="2:7" ht="30" customHeight="1" x14ac:dyDescent="0.3">
      <c r="B375" s="23"/>
      <c r="C375" s="23"/>
      <c r="D375" s="23"/>
      <c r="E375" s="23"/>
      <c r="F375" s="23"/>
      <c r="G375" s="22">
        <f>IFERROR(IF(ROW()=3,$F$4,G374-CheckRegister4[[#This Row],[Debit   (-)]]+CheckRegister4[[#This Row],[Credit (+)]]),0)</f>
        <v>8000</v>
      </c>
    </row>
    <row r="376" spans="2:7" ht="30" customHeight="1" x14ac:dyDescent="0.3">
      <c r="B376" s="23"/>
      <c r="C376" s="23"/>
      <c r="D376" s="23"/>
      <c r="E376" s="23"/>
      <c r="F376" s="23"/>
      <c r="G376" s="22">
        <f>IFERROR(IF(ROW()=3,$F$4,G375-CheckRegister4[[#This Row],[Debit   (-)]]+CheckRegister4[[#This Row],[Credit (+)]]),0)</f>
        <v>8000</v>
      </c>
    </row>
    <row r="377" spans="2:7" ht="30" customHeight="1" x14ac:dyDescent="0.3">
      <c r="B377" s="23"/>
      <c r="C377" s="23"/>
      <c r="D377" s="23"/>
      <c r="E377" s="23"/>
      <c r="F377" s="23"/>
      <c r="G377" s="22">
        <f>IFERROR(IF(ROW()=3,$F$4,G376-CheckRegister4[[#This Row],[Debit   (-)]]+CheckRegister4[[#This Row],[Credit (+)]]),0)</f>
        <v>8000</v>
      </c>
    </row>
    <row r="378" spans="2:7" ht="30" customHeight="1" x14ac:dyDescent="0.3">
      <c r="B378" s="23"/>
      <c r="C378" s="23"/>
      <c r="D378" s="23"/>
      <c r="E378" s="23"/>
      <c r="F378" s="23"/>
      <c r="G378" s="22">
        <f>IFERROR(IF(ROW()=3,$F$4,G377-CheckRegister4[[#This Row],[Debit   (-)]]+CheckRegister4[[#This Row],[Credit (+)]]),0)</f>
        <v>8000</v>
      </c>
    </row>
    <row r="379" spans="2:7" ht="30" customHeight="1" x14ac:dyDescent="0.3">
      <c r="B379" s="23"/>
      <c r="C379" s="23"/>
      <c r="D379" s="23"/>
      <c r="E379" s="23"/>
      <c r="F379" s="23"/>
      <c r="G379" s="22">
        <f>IFERROR(IF(ROW()=3,$F$4,G378-CheckRegister4[[#This Row],[Debit   (-)]]+CheckRegister4[[#This Row],[Credit (+)]]),0)</f>
        <v>8000</v>
      </c>
    </row>
    <row r="380" spans="2:7" ht="30" customHeight="1" x14ac:dyDescent="0.3">
      <c r="B380" s="23"/>
      <c r="C380" s="23"/>
      <c r="D380" s="23"/>
      <c r="E380" s="23"/>
      <c r="F380" s="23"/>
      <c r="G380" s="22">
        <f>IFERROR(IF(ROW()=3,$F$4,G379-CheckRegister4[[#This Row],[Debit   (-)]]+CheckRegister4[[#This Row],[Credit (+)]]),0)</f>
        <v>8000</v>
      </c>
    </row>
    <row r="381" spans="2:7" ht="30" customHeight="1" x14ac:dyDescent="0.3">
      <c r="B381" s="23"/>
      <c r="C381" s="23"/>
      <c r="D381" s="23"/>
      <c r="E381" s="23"/>
      <c r="F381" s="23"/>
      <c r="G381" s="22">
        <f>IFERROR(IF(ROW()=3,$F$4,G380-CheckRegister4[[#This Row],[Debit   (-)]]+CheckRegister4[[#This Row],[Credit (+)]]),0)</f>
        <v>8000</v>
      </c>
    </row>
    <row r="382" spans="2:7" ht="30" customHeight="1" x14ac:dyDescent="0.3">
      <c r="B382" s="23"/>
      <c r="C382" s="23"/>
      <c r="D382" s="23"/>
      <c r="E382" s="23"/>
      <c r="F382" s="23"/>
      <c r="G382" s="22">
        <f>IFERROR(IF(ROW()=3,$F$4,G381-CheckRegister4[[#This Row],[Debit   (-)]]+CheckRegister4[[#This Row],[Credit (+)]]),0)</f>
        <v>8000</v>
      </c>
    </row>
    <row r="383" spans="2:7" ht="30" customHeight="1" x14ac:dyDescent="0.3">
      <c r="B383" s="23"/>
      <c r="C383" s="23"/>
      <c r="D383" s="23"/>
      <c r="E383" s="23"/>
      <c r="F383" s="23"/>
      <c r="G383" s="22">
        <f>IFERROR(IF(ROW()=3,$F$4,G382-CheckRegister4[[#This Row],[Debit   (-)]]+CheckRegister4[[#This Row],[Credit (+)]]),0)</f>
        <v>8000</v>
      </c>
    </row>
    <row r="384" spans="2:7" ht="30" customHeight="1" x14ac:dyDescent="0.3">
      <c r="B384" s="23"/>
      <c r="C384" s="23"/>
      <c r="D384" s="23"/>
      <c r="E384" s="23"/>
      <c r="F384" s="23"/>
      <c r="G384" s="22">
        <f>IFERROR(IF(ROW()=3,$F$4,G383-CheckRegister4[[#This Row],[Debit   (-)]]+CheckRegister4[[#This Row],[Credit (+)]]),0)</f>
        <v>8000</v>
      </c>
    </row>
    <row r="385" spans="2:7" ht="30" customHeight="1" x14ac:dyDescent="0.3">
      <c r="B385" s="23"/>
      <c r="C385" s="23"/>
      <c r="D385" s="23"/>
      <c r="E385" s="23"/>
      <c r="F385" s="23"/>
      <c r="G385" s="22">
        <f>IFERROR(IF(ROW()=3,$F$4,G384-CheckRegister4[[#This Row],[Debit   (-)]]+CheckRegister4[[#This Row],[Credit (+)]]),0)</f>
        <v>8000</v>
      </c>
    </row>
    <row r="386" spans="2:7" ht="30" customHeight="1" x14ac:dyDescent="0.3">
      <c r="B386" s="23"/>
      <c r="C386" s="23"/>
      <c r="D386" s="23"/>
      <c r="E386" s="23"/>
      <c r="F386" s="23"/>
      <c r="G386" s="22">
        <f>IFERROR(IF(ROW()=3,$F$4,G385-CheckRegister4[[#This Row],[Debit   (-)]]+CheckRegister4[[#This Row],[Credit (+)]]),0)</f>
        <v>8000</v>
      </c>
    </row>
    <row r="387" spans="2:7" ht="30" customHeight="1" x14ac:dyDescent="0.3">
      <c r="B387" s="23"/>
      <c r="C387" s="23"/>
      <c r="D387" s="23"/>
      <c r="E387" s="23"/>
      <c r="F387" s="23"/>
      <c r="G387" s="22">
        <f>IFERROR(IF(ROW()=3,$F$4,G386-CheckRegister4[[#This Row],[Debit   (-)]]+CheckRegister4[[#This Row],[Credit (+)]]),0)</f>
        <v>8000</v>
      </c>
    </row>
    <row r="388" spans="2:7" ht="30" customHeight="1" x14ac:dyDescent="0.3">
      <c r="B388" s="23"/>
      <c r="C388" s="23"/>
      <c r="D388" s="23"/>
      <c r="E388" s="23"/>
      <c r="F388" s="23"/>
      <c r="G388" s="22">
        <f>IFERROR(IF(ROW()=3,$F$4,G387-CheckRegister4[[#This Row],[Debit   (-)]]+CheckRegister4[[#This Row],[Credit (+)]]),0)</f>
        <v>8000</v>
      </c>
    </row>
    <row r="389" spans="2:7" ht="30" customHeight="1" x14ac:dyDescent="0.3">
      <c r="B389" s="23"/>
      <c r="C389" s="23"/>
      <c r="D389" s="23"/>
      <c r="E389" s="23"/>
      <c r="F389" s="23"/>
      <c r="G389" s="22">
        <f>IFERROR(IF(ROW()=3,$F$4,G388-CheckRegister4[[#This Row],[Debit   (-)]]+CheckRegister4[[#This Row],[Credit (+)]]),0)</f>
        <v>8000</v>
      </c>
    </row>
    <row r="390" spans="2:7" ht="30" customHeight="1" x14ac:dyDescent="0.3">
      <c r="B390" s="23"/>
      <c r="C390" s="23"/>
      <c r="D390" s="23"/>
      <c r="E390" s="23"/>
      <c r="F390" s="23"/>
      <c r="G390" s="22">
        <f>IFERROR(IF(ROW()=3,$F$4,G389-CheckRegister4[[#This Row],[Debit   (-)]]+CheckRegister4[[#This Row],[Credit (+)]]),0)</f>
        <v>8000</v>
      </c>
    </row>
    <row r="391" spans="2:7" ht="30" customHeight="1" x14ac:dyDescent="0.3">
      <c r="B391" s="23"/>
      <c r="C391" s="23"/>
      <c r="D391" s="23"/>
      <c r="E391" s="23"/>
      <c r="F391" s="23"/>
      <c r="G391" s="22">
        <f>IFERROR(IF(ROW()=3,$F$4,G390-CheckRegister4[[#This Row],[Debit   (-)]]+CheckRegister4[[#This Row],[Credit (+)]]),0)</f>
        <v>8000</v>
      </c>
    </row>
    <row r="392" spans="2:7" ht="30" customHeight="1" x14ac:dyDescent="0.3">
      <c r="B392" s="23"/>
      <c r="C392" s="23"/>
      <c r="D392" s="23"/>
      <c r="E392" s="23"/>
      <c r="F392" s="23"/>
      <c r="G392" s="22">
        <f>IFERROR(IF(ROW()=3,$F$4,G391-CheckRegister4[[#This Row],[Debit   (-)]]+CheckRegister4[[#This Row],[Credit (+)]]),0)</f>
        <v>8000</v>
      </c>
    </row>
    <row r="393" spans="2:7" ht="30" customHeight="1" x14ac:dyDescent="0.3">
      <c r="B393" s="23"/>
      <c r="C393" s="23"/>
      <c r="D393" s="23"/>
      <c r="E393" s="23"/>
      <c r="F393" s="23"/>
      <c r="G393" s="22">
        <f>IFERROR(IF(ROW()=3,$F$4,G392-CheckRegister4[[#This Row],[Debit   (-)]]+CheckRegister4[[#This Row],[Credit (+)]]),0)</f>
        <v>8000</v>
      </c>
    </row>
    <row r="394" spans="2:7" ht="30" customHeight="1" x14ac:dyDescent="0.3">
      <c r="B394" s="23"/>
      <c r="C394" s="23"/>
      <c r="D394" s="23"/>
      <c r="E394" s="23"/>
      <c r="F394" s="23"/>
      <c r="G394" s="22">
        <f>IFERROR(IF(ROW()=3,$F$4,G393-CheckRegister4[[#This Row],[Debit   (-)]]+CheckRegister4[[#This Row],[Credit (+)]]),0)</f>
        <v>8000</v>
      </c>
    </row>
    <row r="395" spans="2:7" ht="30" customHeight="1" x14ac:dyDescent="0.3">
      <c r="B395" s="23"/>
      <c r="C395" s="23"/>
      <c r="D395" s="23"/>
      <c r="E395" s="23"/>
      <c r="F395" s="23"/>
      <c r="G395" s="22">
        <f>IFERROR(IF(ROW()=3,$F$4,G394-CheckRegister4[[#This Row],[Debit   (-)]]+CheckRegister4[[#This Row],[Credit (+)]]),0)</f>
        <v>8000</v>
      </c>
    </row>
    <row r="396" spans="2:7" ht="30" customHeight="1" x14ac:dyDescent="0.3">
      <c r="B396" s="23"/>
      <c r="C396" s="23"/>
      <c r="D396" s="23"/>
      <c r="E396" s="23"/>
      <c r="F396" s="23"/>
      <c r="G396" s="22">
        <f>IFERROR(IF(ROW()=3,$F$4,G395-CheckRegister4[[#This Row],[Debit   (-)]]+CheckRegister4[[#This Row],[Credit (+)]]),0)</f>
        <v>8000</v>
      </c>
    </row>
    <row r="397" spans="2:7" ht="30" customHeight="1" x14ac:dyDescent="0.3">
      <c r="B397" s="23"/>
      <c r="C397" s="23"/>
      <c r="D397" s="23"/>
      <c r="E397" s="23"/>
      <c r="F397" s="23"/>
      <c r="G397" s="22">
        <f>IFERROR(IF(ROW()=3,$F$4,G396-CheckRegister4[[#This Row],[Debit   (-)]]+CheckRegister4[[#This Row],[Credit (+)]]),0)</f>
        <v>8000</v>
      </c>
    </row>
    <row r="398" spans="2:7" ht="30" customHeight="1" x14ac:dyDescent="0.3">
      <c r="B398" s="23"/>
      <c r="C398" s="23"/>
      <c r="D398" s="23"/>
      <c r="E398" s="23"/>
      <c r="F398" s="23"/>
      <c r="G398" s="22">
        <f>IFERROR(IF(ROW()=3,$F$4,G397-CheckRegister4[[#This Row],[Debit   (-)]]+CheckRegister4[[#This Row],[Credit (+)]]),0)</f>
        <v>8000</v>
      </c>
    </row>
    <row r="399" spans="2:7" ht="30" customHeight="1" x14ac:dyDescent="0.3">
      <c r="B399" s="23"/>
      <c r="C399" s="23"/>
      <c r="D399" s="23"/>
      <c r="E399" s="23"/>
      <c r="F399" s="23"/>
      <c r="G399" s="22">
        <f>IFERROR(IF(ROW()=3,$F$4,G398-CheckRegister4[[#This Row],[Debit   (-)]]+CheckRegister4[[#This Row],[Credit (+)]]),0)</f>
        <v>8000</v>
      </c>
    </row>
    <row r="400" spans="2:7" ht="30" customHeight="1" x14ac:dyDescent="0.3">
      <c r="B400" s="23"/>
      <c r="C400" s="23"/>
      <c r="D400" s="23"/>
      <c r="E400" s="23"/>
      <c r="F400" s="23"/>
      <c r="G400" s="22">
        <f>IFERROR(IF(ROW()=3,$F$4,G399-CheckRegister4[[#This Row],[Debit   (-)]]+CheckRegister4[[#This Row],[Credit (+)]]),0)</f>
        <v>8000</v>
      </c>
    </row>
    <row r="401" spans="2:7" ht="30" customHeight="1" x14ac:dyDescent="0.3">
      <c r="B401" s="23"/>
      <c r="C401" s="23"/>
      <c r="D401" s="23"/>
      <c r="E401" s="23"/>
      <c r="F401" s="23"/>
      <c r="G401" s="22">
        <f>IFERROR(IF(ROW()=3,$F$4,G400-CheckRegister4[[#This Row],[Debit   (-)]]+CheckRegister4[[#This Row],[Credit (+)]]),0)</f>
        <v>8000</v>
      </c>
    </row>
    <row r="402" spans="2:7" ht="30" customHeight="1" x14ac:dyDescent="0.3">
      <c r="B402" s="23"/>
      <c r="C402" s="23"/>
      <c r="D402" s="23"/>
      <c r="E402" s="23"/>
      <c r="F402" s="23"/>
      <c r="G402" s="22">
        <f>IFERROR(IF(ROW()=3,$F$4,G401-CheckRegister4[[#This Row],[Debit   (-)]]+CheckRegister4[[#This Row],[Credit (+)]]),0)</f>
        <v>8000</v>
      </c>
    </row>
    <row r="403" spans="2:7" ht="30" customHeight="1" x14ac:dyDescent="0.3">
      <c r="B403" s="23"/>
      <c r="C403" s="23"/>
      <c r="D403" s="23"/>
      <c r="E403" s="23"/>
      <c r="F403" s="23"/>
      <c r="G403" s="22">
        <f>IFERROR(IF(ROW()=3,$F$4,G402-CheckRegister4[[#This Row],[Debit   (-)]]+CheckRegister4[[#This Row],[Credit (+)]]),0)</f>
        <v>8000</v>
      </c>
    </row>
    <row r="404" spans="2:7" ht="30" customHeight="1" x14ac:dyDescent="0.3">
      <c r="B404" s="23"/>
      <c r="C404" s="23"/>
      <c r="D404" s="23"/>
      <c r="E404" s="23"/>
      <c r="F404" s="23"/>
      <c r="G404" s="22">
        <f>IFERROR(IF(ROW()=3,$F$4,G403-CheckRegister4[[#This Row],[Debit   (-)]]+CheckRegister4[[#This Row],[Credit (+)]]),0)</f>
        <v>8000</v>
      </c>
    </row>
    <row r="405" spans="2:7" ht="30" customHeight="1" x14ac:dyDescent="0.3">
      <c r="B405" s="23"/>
      <c r="C405" s="23"/>
      <c r="D405" s="23"/>
      <c r="E405" s="23"/>
      <c r="F405" s="23"/>
      <c r="G405" s="22">
        <f>IFERROR(IF(ROW()=3,$F$4,G404-CheckRegister4[[#This Row],[Debit   (-)]]+CheckRegister4[[#This Row],[Credit (+)]]),0)</f>
        <v>8000</v>
      </c>
    </row>
    <row r="406" spans="2:7" ht="30" customHeight="1" x14ac:dyDescent="0.3">
      <c r="B406" s="23"/>
      <c r="C406" s="23"/>
      <c r="D406" s="23"/>
      <c r="E406" s="23"/>
      <c r="F406" s="23"/>
      <c r="G406" s="22">
        <f>IFERROR(IF(ROW()=3,$F$4,G405-CheckRegister4[[#This Row],[Debit   (-)]]+CheckRegister4[[#This Row],[Credit (+)]]),0)</f>
        <v>8000</v>
      </c>
    </row>
    <row r="407" spans="2:7" ht="30" customHeight="1" x14ac:dyDescent="0.3">
      <c r="B407" s="23"/>
      <c r="C407" s="23"/>
      <c r="D407" s="23"/>
      <c r="E407" s="23"/>
      <c r="F407" s="23"/>
      <c r="G407" s="22">
        <f>IFERROR(IF(ROW()=3,$F$4,G406-CheckRegister4[[#This Row],[Debit   (-)]]+CheckRegister4[[#This Row],[Credit (+)]]),0)</f>
        <v>8000</v>
      </c>
    </row>
    <row r="408" spans="2:7" ht="30" customHeight="1" x14ac:dyDescent="0.3">
      <c r="B408" s="23"/>
      <c r="C408" s="23"/>
      <c r="D408" s="23"/>
      <c r="E408" s="23"/>
      <c r="F408" s="23"/>
      <c r="G408" s="22">
        <f>IFERROR(IF(ROW()=3,$F$4,G407-CheckRegister4[[#This Row],[Debit   (-)]]+CheckRegister4[[#This Row],[Credit (+)]]),0)</f>
        <v>8000</v>
      </c>
    </row>
    <row r="409" spans="2:7" ht="30" customHeight="1" x14ac:dyDescent="0.3">
      <c r="B409" s="23"/>
      <c r="C409" s="23"/>
      <c r="D409" s="23"/>
      <c r="E409" s="23"/>
      <c r="F409" s="23"/>
      <c r="G409" s="22">
        <f>IFERROR(IF(ROW()=3,$F$4,G408-CheckRegister4[[#This Row],[Debit   (-)]]+CheckRegister4[[#This Row],[Credit (+)]]),0)</f>
        <v>8000</v>
      </c>
    </row>
    <row r="410" spans="2:7" ht="30" customHeight="1" x14ac:dyDescent="0.3">
      <c r="B410" s="23"/>
      <c r="C410" s="23"/>
      <c r="D410" s="23"/>
      <c r="E410" s="23"/>
      <c r="F410" s="23"/>
      <c r="G410" s="22">
        <f>IFERROR(IF(ROW()=3,$F$4,G409-CheckRegister4[[#This Row],[Debit   (-)]]+CheckRegister4[[#This Row],[Credit (+)]]),0)</f>
        <v>8000</v>
      </c>
    </row>
    <row r="411" spans="2:7" ht="30" customHeight="1" x14ac:dyDescent="0.3">
      <c r="B411" s="23"/>
      <c r="C411" s="23"/>
      <c r="D411" s="23"/>
      <c r="E411" s="23"/>
      <c r="F411" s="23"/>
      <c r="G411" s="22">
        <f>IFERROR(IF(ROW()=3,$F$4,G410-CheckRegister4[[#This Row],[Debit   (-)]]+CheckRegister4[[#This Row],[Credit (+)]]),0)</f>
        <v>8000</v>
      </c>
    </row>
    <row r="412" spans="2:7" ht="30" customHeight="1" x14ac:dyDescent="0.3">
      <c r="B412" s="23"/>
      <c r="C412" s="23"/>
      <c r="D412" s="23"/>
      <c r="E412" s="23"/>
      <c r="F412" s="23"/>
      <c r="G412" s="22">
        <f>IFERROR(IF(ROW()=3,$F$4,G411-CheckRegister4[[#This Row],[Debit   (-)]]+CheckRegister4[[#This Row],[Credit (+)]]),0)</f>
        <v>8000</v>
      </c>
    </row>
    <row r="413" spans="2:7" ht="30" customHeight="1" x14ac:dyDescent="0.3">
      <c r="B413" s="23"/>
      <c r="C413" s="23"/>
      <c r="D413" s="23"/>
      <c r="E413" s="23"/>
      <c r="F413" s="23"/>
      <c r="G413" s="22">
        <f>IFERROR(IF(ROW()=3,$F$4,G412-CheckRegister4[[#This Row],[Debit   (-)]]+CheckRegister4[[#This Row],[Credit (+)]]),0)</f>
        <v>8000</v>
      </c>
    </row>
    <row r="414" spans="2:7" ht="30" customHeight="1" x14ac:dyDescent="0.3">
      <c r="B414" s="23"/>
      <c r="C414" s="23"/>
      <c r="D414" s="23"/>
      <c r="E414" s="23"/>
      <c r="F414" s="23"/>
      <c r="G414" s="22">
        <f>IFERROR(IF(ROW()=3,$F$4,G413-CheckRegister4[[#This Row],[Debit   (-)]]+CheckRegister4[[#This Row],[Credit (+)]]),0)</f>
        <v>8000</v>
      </c>
    </row>
    <row r="415" spans="2:7" ht="30" customHeight="1" x14ac:dyDescent="0.3">
      <c r="B415" s="23"/>
      <c r="C415" s="23"/>
      <c r="D415" s="23"/>
      <c r="E415" s="23"/>
      <c r="F415" s="23"/>
      <c r="G415" s="22">
        <f>IFERROR(IF(ROW()=3,$F$4,G414-CheckRegister4[[#This Row],[Debit   (-)]]+CheckRegister4[[#This Row],[Credit (+)]]),0)</f>
        <v>8000</v>
      </c>
    </row>
    <row r="416" spans="2:7" ht="30" customHeight="1" x14ac:dyDescent="0.3">
      <c r="B416" s="23"/>
      <c r="C416" s="23"/>
      <c r="D416" s="23"/>
      <c r="E416" s="23"/>
      <c r="F416" s="23"/>
      <c r="G416" s="22">
        <f>IFERROR(IF(ROW()=3,$F$4,G415-CheckRegister4[[#This Row],[Debit   (-)]]+CheckRegister4[[#This Row],[Credit (+)]]),0)</f>
        <v>8000</v>
      </c>
    </row>
    <row r="417" spans="2:7" ht="30" customHeight="1" x14ac:dyDescent="0.3">
      <c r="B417" s="23"/>
      <c r="C417" s="23"/>
      <c r="D417" s="23"/>
      <c r="E417" s="23"/>
      <c r="F417" s="23"/>
      <c r="G417" s="22">
        <f>IFERROR(IF(ROW()=3,$F$4,G416-CheckRegister4[[#This Row],[Debit   (-)]]+CheckRegister4[[#This Row],[Credit (+)]]),0)</f>
        <v>8000</v>
      </c>
    </row>
    <row r="418" spans="2:7" ht="30" customHeight="1" x14ac:dyDescent="0.3">
      <c r="B418" s="23"/>
      <c r="C418" s="23"/>
      <c r="D418" s="23"/>
      <c r="E418" s="23"/>
      <c r="F418" s="23"/>
      <c r="G418" s="22">
        <f>IFERROR(IF(ROW()=3,$F$4,G417-CheckRegister4[[#This Row],[Debit   (-)]]+CheckRegister4[[#This Row],[Credit (+)]]),0)</f>
        <v>8000</v>
      </c>
    </row>
    <row r="419" spans="2:7" ht="30" customHeight="1" x14ac:dyDescent="0.3">
      <c r="B419" s="23"/>
      <c r="C419" s="23"/>
      <c r="D419" s="23"/>
      <c r="E419" s="23"/>
      <c r="F419" s="23"/>
      <c r="G419" s="22">
        <f>IFERROR(IF(ROW()=3,$F$4,G418-CheckRegister4[[#This Row],[Debit   (-)]]+CheckRegister4[[#This Row],[Credit (+)]]),0)</f>
        <v>8000</v>
      </c>
    </row>
    <row r="420" spans="2:7" ht="30" customHeight="1" x14ac:dyDescent="0.3">
      <c r="B420" s="23"/>
      <c r="C420" s="23"/>
      <c r="D420" s="23"/>
      <c r="E420" s="23"/>
      <c r="F420" s="23"/>
      <c r="G420" s="22">
        <f>IFERROR(IF(ROW()=3,$F$4,G419-CheckRegister4[[#This Row],[Debit   (-)]]+CheckRegister4[[#This Row],[Credit (+)]]),0)</f>
        <v>8000</v>
      </c>
    </row>
    <row r="421" spans="2:7" ht="30" customHeight="1" x14ac:dyDescent="0.3">
      <c r="B421" s="23"/>
      <c r="C421" s="23"/>
      <c r="D421" s="23"/>
      <c r="E421" s="23"/>
      <c r="F421" s="23"/>
      <c r="G421" s="22">
        <f>IFERROR(IF(ROW()=3,$F$4,G420-CheckRegister4[[#This Row],[Debit   (-)]]+CheckRegister4[[#This Row],[Credit (+)]]),0)</f>
        <v>8000</v>
      </c>
    </row>
    <row r="422" spans="2:7" ht="30" customHeight="1" x14ac:dyDescent="0.3">
      <c r="B422" s="23"/>
      <c r="C422" s="23"/>
      <c r="D422" s="23"/>
      <c r="E422" s="23"/>
      <c r="F422" s="23"/>
      <c r="G422" s="22">
        <f>IFERROR(IF(ROW()=3,$F$4,G421-CheckRegister4[[#This Row],[Debit   (-)]]+CheckRegister4[[#This Row],[Credit (+)]]),0)</f>
        <v>8000</v>
      </c>
    </row>
    <row r="423" spans="2:7" ht="30" customHeight="1" x14ac:dyDescent="0.3">
      <c r="B423" s="23"/>
      <c r="C423" s="23"/>
      <c r="D423" s="23"/>
      <c r="E423" s="23"/>
      <c r="F423" s="23"/>
      <c r="G423" s="22">
        <f>IFERROR(IF(ROW()=3,$F$4,G422-CheckRegister4[[#This Row],[Debit   (-)]]+CheckRegister4[[#This Row],[Credit (+)]]),0)</f>
        <v>8000</v>
      </c>
    </row>
    <row r="424" spans="2:7" ht="30" customHeight="1" x14ac:dyDescent="0.3">
      <c r="B424" s="23"/>
      <c r="C424" s="23"/>
      <c r="D424" s="23"/>
      <c r="E424" s="23"/>
      <c r="F424" s="23"/>
      <c r="G424" s="22">
        <f>IFERROR(IF(ROW()=3,$F$4,G423-CheckRegister4[[#This Row],[Debit   (-)]]+CheckRegister4[[#This Row],[Credit (+)]]),0)</f>
        <v>8000</v>
      </c>
    </row>
    <row r="425" spans="2:7" ht="30" customHeight="1" x14ac:dyDescent="0.3">
      <c r="B425" s="23"/>
      <c r="C425" s="23"/>
      <c r="D425" s="23"/>
      <c r="E425" s="23"/>
      <c r="F425" s="23"/>
      <c r="G425" s="22">
        <f>IFERROR(IF(ROW()=3,$F$4,G424-CheckRegister4[[#This Row],[Debit   (-)]]+CheckRegister4[[#This Row],[Credit (+)]]),0)</f>
        <v>8000</v>
      </c>
    </row>
    <row r="426" spans="2:7" ht="30" customHeight="1" x14ac:dyDescent="0.3">
      <c r="B426" s="23"/>
      <c r="C426" s="23"/>
      <c r="D426" s="23"/>
      <c r="E426" s="23"/>
      <c r="F426" s="23"/>
      <c r="G426" s="22">
        <f>IFERROR(IF(ROW()=3,$F$4,G425-CheckRegister4[[#This Row],[Debit   (-)]]+CheckRegister4[[#This Row],[Credit (+)]]),0)</f>
        <v>8000</v>
      </c>
    </row>
    <row r="427" spans="2:7" ht="30" customHeight="1" x14ac:dyDescent="0.3">
      <c r="B427" s="23"/>
      <c r="C427" s="23"/>
      <c r="D427" s="23"/>
      <c r="E427" s="23"/>
      <c r="F427" s="23"/>
      <c r="G427" s="22">
        <f>IFERROR(IF(ROW()=3,$F$4,G426-CheckRegister4[[#This Row],[Debit   (-)]]+CheckRegister4[[#This Row],[Credit (+)]]),0)</f>
        <v>8000</v>
      </c>
    </row>
    <row r="428" spans="2:7" ht="30" customHeight="1" x14ac:dyDescent="0.3">
      <c r="B428" s="23"/>
      <c r="C428" s="23"/>
      <c r="D428" s="23"/>
      <c r="E428" s="23"/>
      <c r="F428" s="23"/>
      <c r="G428" s="22">
        <f>IFERROR(IF(ROW()=3,$F$4,G427-CheckRegister4[[#This Row],[Debit   (-)]]+CheckRegister4[[#This Row],[Credit (+)]]),0)</f>
        <v>8000</v>
      </c>
    </row>
    <row r="429" spans="2:7" ht="30" customHeight="1" x14ac:dyDescent="0.3">
      <c r="B429" s="23"/>
      <c r="C429" s="23"/>
      <c r="D429" s="23"/>
      <c r="E429" s="23"/>
      <c r="F429" s="23"/>
      <c r="G429" s="22">
        <f>IFERROR(IF(ROW()=3,$F$4,G428-CheckRegister4[[#This Row],[Debit   (-)]]+CheckRegister4[[#This Row],[Credit (+)]]),0)</f>
        <v>8000</v>
      </c>
    </row>
    <row r="430" spans="2:7" ht="30" customHeight="1" x14ac:dyDescent="0.3">
      <c r="B430" s="23"/>
      <c r="C430" s="23"/>
      <c r="D430" s="23"/>
      <c r="E430" s="23"/>
      <c r="F430" s="23"/>
      <c r="G430" s="22">
        <f>IFERROR(IF(ROW()=3,$F$4,G429-CheckRegister4[[#This Row],[Debit   (-)]]+CheckRegister4[[#This Row],[Credit (+)]]),0)</f>
        <v>8000</v>
      </c>
    </row>
    <row r="431" spans="2:7" ht="30" customHeight="1" x14ac:dyDescent="0.3">
      <c r="B431" s="23"/>
      <c r="C431" s="23"/>
      <c r="D431" s="23"/>
      <c r="E431" s="23"/>
      <c r="F431" s="23"/>
      <c r="G431" s="22">
        <f>IFERROR(IF(ROW()=3,$F$4,G430-CheckRegister4[[#This Row],[Debit   (-)]]+CheckRegister4[[#This Row],[Credit (+)]]),0)</f>
        <v>8000</v>
      </c>
    </row>
    <row r="432" spans="2:7" ht="30" customHeight="1" x14ac:dyDescent="0.3">
      <c r="B432" s="23"/>
      <c r="C432" s="23"/>
      <c r="D432" s="23"/>
      <c r="E432" s="23"/>
      <c r="F432" s="23"/>
      <c r="G432" s="22">
        <f>IFERROR(IF(ROW()=3,$F$4,G431-CheckRegister4[[#This Row],[Debit   (-)]]+CheckRegister4[[#This Row],[Credit (+)]]),0)</f>
        <v>8000</v>
      </c>
    </row>
    <row r="433" spans="2:7" ht="30" customHeight="1" x14ac:dyDescent="0.3">
      <c r="B433" s="23"/>
      <c r="C433" s="23"/>
      <c r="D433" s="23"/>
      <c r="E433" s="23"/>
      <c r="F433" s="23"/>
      <c r="G433" s="22">
        <f>IFERROR(IF(ROW()=3,$F$4,G432-CheckRegister4[[#This Row],[Debit   (-)]]+CheckRegister4[[#This Row],[Credit (+)]]),0)</f>
        <v>8000</v>
      </c>
    </row>
    <row r="434" spans="2:7" ht="30" customHeight="1" x14ac:dyDescent="0.3">
      <c r="B434" s="23"/>
      <c r="C434" s="23"/>
      <c r="D434" s="23"/>
      <c r="E434" s="23"/>
      <c r="F434" s="23"/>
      <c r="G434" s="22">
        <f>IFERROR(IF(ROW()=3,$F$4,G433-CheckRegister4[[#This Row],[Debit   (-)]]+CheckRegister4[[#This Row],[Credit (+)]]),0)</f>
        <v>8000</v>
      </c>
    </row>
    <row r="435" spans="2:7" ht="30" customHeight="1" x14ac:dyDescent="0.3">
      <c r="B435" s="23"/>
      <c r="C435" s="23"/>
      <c r="D435" s="23"/>
      <c r="E435" s="23"/>
      <c r="F435" s="23"/>
      <c r="G435" s="22">
        <f>IFERROR(IF(ROW()=3,$F$4,G434-CheckRegister4[[#This Row],[Debit   (-)]]+CheckRegister4[[#This Row],[Credit (+)]]),0)</f>
        <v>8000</v>
      </c>
    </row>
    <row r="436" spans="2:7" ht="30" customHeight="1" x14ac:dyDescent="0.3">
      <c r="B436" s="23"/>
      <c r="C436" s="23"/>
      <c r="D436" s="23"/>
      <c r="E436" s="23"/>
      <c r="F436" s="23"/>
      <c r="G436" s="22">
        <f>IFERROR(IF(ROW()=3,$F$4,G435-CheckRegister4[[#This Row],[Debit   (-)]]+CheckRegister4[[#This Row],[Credit (+)]]),0)</f>
        <v>8000</v>
      </c>
    </row>
    <row r="437" spans="2:7" ht="30" customHeight="1" x14ac:dyDescent="0.3">
      <c r="B437" s="23"/>
      <c r="C437" s="23"/>
      <c r="D437" s="23"/>
      <c r="E437" s="23"/>
      <c r="F437" s="23"/>
      <c r="G437" s="22">
        <f>IFERROR(IF(ROW()=3,$F$4,G436-CheckRegister4[[#This Row],[Debit   (-)]]+CheckRegister4[[#This Row],[Credit (+)]]),0)</f>
        <v>8000</v>
      </c>
    </row>
    <row r="438" spans="2:7" ht="30" customHeight="1" x14ac:dyDescent="0.3">
      <c r="B438" s="23"/>
      <c r="C438" s="23"/>
      <c r="D438" s="23"/>
      <c r="E438" s="23"/>
      <c r="F438" s="23"/>
      <c r="G438" s="22">
        <f>IFERROR(IF(ROW()=3,$F$4,G437-CheckRegister4[[#This Row],[Debit   (-)]]+CheckRegister4[[#This Row],[Credit (+)]]),0)</f>
        <v>8000</v>
      </c>
    </row>
    <row r="439" spans="2:7" ht="30" customHeight="1" x14ac:dyDescent="0.3">
      <c r="B439" s="23"/>
      <c r="C439" s="23"/>
      <c r="D439" s="23"/>
      <c r="E439" s="23"/>
      <c r="F439" s="23"/>
      <c r="G439" s="22">
        <f>IFERROR(IF(ROW()=3,$F$4,G438-CheckRegister4[[#This Row],[Debit   (-)]]+CheckRegister4[[#This Row],[Credit (+)]]),0)</f>
        <v>8000</v>
      </c>
    </row>
    <row r="440" spans="2:7" ht="30" customHeight="1" x14ac:dyDescent="0.3">
      <c r="B440" s="23"/>
      <c r="C440" s="23"/>
      <c r="D440" s="23"/>
      <c r="E440" s="23"/>
      <c r="F440" s="23"/>
      <c r="G440" s="22">
        <f>IFERROR(IF(ROW()=3,$F$4,G439-CheckRegister4[[#This Row],[Debit   (-)]]+CheckRegister4[[#This Row],[Credit (+)]]),0)</f>
        <v>8000</v>
      </c>
    </row>
    <row r="441" spans="2:7" ht="30" customHeight="1" x14ac:dyDescent="0.3">
      <c r="B441" s="23"/>
      <c r="C441" s="23"/>
      <c r="D441" s="23"/>
      <c r="E441" s="23"/>
      <c r="F441" s="23"/>
      <c r="G441" s="22">
        <f>IFERROR(IF(ROW()=3,$F$4,G440-CheckRegister4[[#This Row],[Debit   (-)]]+CheckRegister4[[#This Row],[Credit (+)]]),0)</f>
        <v>8000</v>
      </c>
    </row>
    <row r="442" spans="2:7" ht="30" customHeight="1" x14ac:dyDescent="0.3">
      <c r="B442" s="23"/>
      <c r="C442" s="23"/>
      <c r="D442" s="23"/>
      <c r="E442" s="23"/>
      <c r="F442" s="23"/>
      <c r="G442" s="22">
        <f>IFERROR(IF(ROW()=3,$F$4,G441-CheckRegister4[[#This Row],[Debit   (-)]]+CheckRegister4[[#This Row],[Credit (+)]]),0)</f>
        <v>8000</v>
      </c>
    </row>
    <row r="443" spans="2:7" ht="30" customHeight="1" x14ac:dyDescent="0.3">
      <c r="B443" s="23"/>
      <c r="C443" s="23"/>
      <c r="D443" s="23"/>
      <c r="E443" s="23"/>
      <c r="F443" s="23"/>
      <c r="G443" s="22">
        <f>IFERROR(IF(ROW()=3,$F$4,G442-CheckRegister4[[#This Row],[Debit   (-)]]+CheckRegister4[[#This Row],[Credit (+)]]),0)</f>
        <v>8000</v>
      </c>
    </row>
    <row r="444" spans="2:7" ht="30" customHeight="1" x14ac:dyDescent="0.3">
      <c r="B444" s="23"/>
      <c r="C444" s="23"/>
      <c r="D444" s="23"/>
      <c r="E444" s="23"/>
      <c r="F444" s="23"/>
      <c r="G444" s="22">
        <f>IFERROR(IF(ROW()=3,$F$4,G443-CheckRegister4[[#This Row],[Debit   (-)]]+CheckRegister4[[#This Row],[Credit (+)]]),0)</f>
        <v>8000</v>
      </c>
    </row>
    <row r="445" spans="2:7" ht="30" customHeight="1" x14ac:dyDescent="0.3">
      <c r="B445" s="23"/>
      <c r="C445" s="23"/>
      <c r="D445" s="23"/>
      <c r="E445" s="23"/>
      <c r="F445" s="23"/>
      <c r="G445" s="22">
        <f>IFERROR(IF(ROW()=3,$F$4,G444-CheckRegister4[[#This Row],[Debit   (-)]]+CheckRegister4[[#This Row],[Credit (+)]]),0)</f>
        <v>8000</v>
      </c>
    </row>
    <row r="446" spans="2:7" ht="30" customHeight="1" x14ac:dyDescent="0.3">
      <c r="B446" s="23"/>
      <c r="C446" s="23"/>
      <c r="D446" s="23"/>
      <c r="E446" s="23"/>
      <c r="F446" s="23"/>
      <c r="G446" s="22">
        <f>IFERROR(IF(ROW()=3,$F$4,G445-CheckRegister4[[#This Row],[Debit   (-)]]+CheckRegister4[[#This Row],[Credit (+)]]),0)</f>
        <v>8000</v>
      </c>
    </row>
    <row r="447" spans="2:7" ht="30" customHeight="1" x14ac:dyDescent="0.3">
      <c r="B447" s="23"/>
      <c r="C447" s="23"/>
      <c r="D447" s="23"/>
      <c r="E447" s="23"/>
      <c r="F447" s="23"/>
      <c r="G447" s="22">
        <f>IFERROR(IF(ROW()=3,$F$4,G446-CheckRegister4[[#This Row],[Debit   (-)]]+CheckRegister4[[#This Row],[Credit (+)]]),0)</f>
        <v>8000</v>
      </c>
    </row>
    <row r="448" spans="2:7" ht="30" customHeight="1" x14ac:dyDescent="0.3">
      <c r="B448" s="23"/>
      <c r="C448" s="23"/>
      <c r="D448" s="23"/>
      <c r="E448" s="23"/>
      <c r="F448" s="23"/>
      <c r="G448" s="22">
        <f>IFERROR(IF(ROW()=3,$F$4,G447-CheckRegister4[[#This Row],[Debit   (-)]]+CheckRegister4[[#This Row],[Credit (+)]]),0)</f>
        <v>8000</v>
      </c>
    </row>
    <row r="449" spans="2:7" ht="30" customHeight="1" x14ac:dyDescent="0.3">
      <c r="B449" s="23"/>
      <c r="C449" s="23"/>
      <c r="D449" s="23"/>
      <c r="E449" s="23"/>
      <c r="F449" s="23"/>
      <c r="G449" s="22">
        <f>IFERROR(IF(ROW()=3,$F$4,G448-CheckRegister4[[#This Row],[Debit   (-)]]+CheckRegister4[[#This Row],[Credit (+)]]),0)</f>
        <v>8000</v>
      </c>
    </row>
    <row r="450" spans="2:7" ht="30" customHeight="1" x14ac:dyDescent="0.3">
      <c r="B450" s="23"/>
      <c r="C450" s="23"/>
      <c r="D450" s="23"/>
      <c r="E450" s="23"/>
      <c r="F450" s="23"/>
      <c r="G450" s="22">
        <f>IFERROR(IF(ROW()=3,$F$4,G449-CheckRegister4[[#This Row],[Debit   (-)]]+CheckRegister4[[#This Row],[Credit (+)]]),0)</f>
        <v>8000</v>
      </c>
    </row>
    <row r="451" spans="2:7" ht="30" customHeight="1" x14ac:dyDescent="0.3">
      <c r="B451" s="23"/>
      <c r="C451" s="23"/>
      <c r="D451" s="23"/>
      <c r="E451" s="23"/>
      <c r="F451" s="23"/>
      <c r="G451" s="22">
        <f>IFERROR(IF(ROW()=3,$F$4,G450-CheckRegister4[[#This Row],[Debit   (-)]]+CheckRegister4[[#This Row],[Credit (+)]]),0)</f>
        <v>8000</v>
      </c>
    </row>
    <row r="452" spans="2:7" ht="30" customHeight="1" x14ac:dyDescent="0.3">
      <c r="B452" s="23"/>
      <c r="C452" s="23"/>
      <c r="D452" s="23"/>
      <c r="E452" s="23"/>
      <c r="F452" s="23"/>
      <c r="G452" s="22">
        <f>IFERROR(IF(ROW()=3,$F$4,G451-CheckRegister4[[#This Row],[Debit   (-)]]+CheckRegister4[[#This Row],[Credit (+)]]),0)</f>
        <v>8000</v>
      </c>
    </row>
    <row r="453" spans="2:7" ht="30" customHeight="1" x14ac:dyDescent="0.3">
      <c r="B453" s="23"/>
      <c r="C453" s="23"/>
      <c r="D453" s="23"/>
      <c r="E453" s="23"/>
      <c r="F453" s="23"/>
      <c r="G453" s="22">
        <f>IFERROR(IF(ROW()=3,$F$4,G452-CheckRegister4[[#This Row],[Debit   (-)]]+CheckRegister4[[#This Row],[Credit (+)]]),0)</f>
        <v>8000</v>
      </c>
    </row>
    <row r="454" spans="2:7" ht="30" customHeight="1" x14ac:dyDescent="0.3">
      <c r="B454" s="23"/>
      <c r="C454" s="23"/>
      <c r="D454" s="23"/>
      <c r="E454" s="23"/>
      <c r="F454" s="23"/>
      <c r="G454" s="22">
        <f>IFERROR(IF(ROW()=3,$F$4,G453-CheckRegister4[[#This Row],[Debit   (-)]]+CheckRegister4[[#This Row],[Credit (+)]]),0)</f>
        <v>8000</v>
      </c>
    </row>
    <row r="455" spans="2:7" ht="30" customHeight="1" x14ac:dyDescent="0.3">
      <c r="B455" s="23"/>
      <c r="C455" s="23"/>
      <c r="D455" s="23"/>
      <c r="E455" s="23"/>
      <c r="F455" s="23"/>
      <c r="G455" s="22">
        <f>IFERROR(IF(ROW()=3,$F$4,G454-CheckRegister4[[#This Row],[Debit   (-)]]+CheckRegister4[[#This Row],[Credit (+)]]),0)</f>
        <v>8000</v>
      </c>
    </row>
    <row r="456" spans="2:7" ht="30" customHeight="1" x14ac:dyDescent="0.3">
      <c r="B456" s="23"/>
      <c r="C456" s="23"/>
      <c r="D456" s="23"/>
      <c r="E456" s="23"/>
      <c r="F456" s="23"/>
      <c r="G456" s="22">
        <f>IFERROR(IF(ROW()=3,$F$4,G455-CheckRegister4[[#This Row],[Debit   (-)]]+CheckRegister4[[#This Row],[Credit (+)]]),0)</f>
        <v>8000</v>
      </c>
    </row>
    <row r="457" spans="2:7" ht="30" customHeight="1" x14ac:dyDescent="0.3">
      <c r="B457" s="23"/>
      <c r="C457" s="23"/>
      <c r="D457" s="23"/>
      <c r="E457" s="23"/>
      <c r="F457" s="23"/>
      <c r="G457" s="22">
        <f>IFERROR(IF(ROW()=3,$F$4,G456-CheckRegister4[[#This Row],[Debit   (-)]]+CheckRegister4[[#This Row],[Credit (+)]]),0)</f>
        <v>8000</v>
      </c>
    </row>
    <row r="458" spans="2:7" ht="30" customHeight="1" x14ac:dyDescent="0.3">
      <c r="B458" s="23"/>
      <c r="C458" s="23"/>
      <c r="D458" s="23"/>
      <c r="E458" s="23"/>
      <c r="F458" s="23"/>
      <c r="G458" s="22">
        <f>IFERROR(IF(ROW()=3,$F$4,G457-CheckRegister4[[#This Row],[Debit   (-)]]+CheckRegister4[[#This Row],[Credit (+)]]),0)</f>
        <v>8000</v>
      </c>
    </row>
    <row r="459" spans="2:7" ht="30" customHeight="1" x14ac:dyDescent="0.3">
      <c r="B459" s="23"/>
      <c r="C459" s="23"/>
      <c r="D459" s="23"/>
      <c r="E459" s="23"/>
      <c r="F459" s="23"/>
      <c r="G459" s="22">
        <f>IFERROR(IF(ROW()=3,$F$4,G458-CheckRegister4[[#This Row],[Debit   (-)]]+CheckRegister4[[#This Row],[Credit (+)]]),0)</f>
        <v>8000</v>
      </c>
    </row>
    <row r="460" spans="2:7" ht="30" customHeight="1" x14ac:dyDescent="0.3">
      <c r="B460" s="23"/>
      <c r="C460" s="23"/>
      <c r="D460" s="23"/>
      <c r="E460" s="23"/>
      <c r="F460" s="23"/>
      <c r="G460" s="22">
        <f>IFERROR(IF(ROW()=3,$F$4,G459-CheckRegister4[[#This Row],[Debit   (-)]]+CheckRegister4[[#This Row],[Credit (+)]]),0)</f>
        <v>8000</v>
      </c>
    </row>
    <row r="461" spans="2:7" ht="30" customHeight="1" x14ac:dyDescent="0.3">
      <c r="B461" s="23"/>
      <c r="C461" s="23"/>
      <c r="D461" s="23"/>
      <c r="E461" s="23"/>
      <c r="F461" s="23"/>
      <c r="G461" s="22">
        <f>IFERROR(IF(ROW()=3,$F$4,G460-CheckRegister4[[#This Row],[Debit   (-)]]+CheckRegister4[[#This Row],[Credit (+)]]),0)</f>
        <v>8000</v>
      </c>
    </row>
    <row r="462" spans="2:7" ht="30" customHeight="1" x14ac:dyDescent="0.3">
      <c r="B462" s="23"/>
      <c r="C462" s="23"/>
      <c r="D462" s="23"/>
      <c r="E462" s="23"/>
      <c r="F462" s="23"/>
      <c r="G462" s="22">
        <f>IFERROR(IF(ROW()=3,$F$4,G461-CheckRegister4[[#This Row],[Debit   (-)]]+CheckRegister4[[#This Row],[Credit (+)]]),0)</f>
        <v>8000</v>
      </c>
    </row>
    <row r="463" spans="2:7" ht="30" customHeight="1" x14ac:dyDescent="0.3">
      <c r="B463" s="23"/>
      <c r="C463" s="23"/>
      <c r="D463" s="23"/>
      <c r="E463" s="23"/>
      <c r="F463" s="23"/>
      <c r="G463" s="22">
        <f>IFERROR(IF(ROW()=3,$F$4,G462-CheckRegister4[[#This Row],[Debit   (-)]]+CheckRegister4[[#This Row],[Credit (+)]]),0)</f>
        <v>8000</v>
      </c>
    </row>
    <row r="464" spans="2:7" ht="30" customHeight="1" x14ac:dyDescent="0.3">
      <c r="B464" s="23"/>
      <c r="C464" s="23"/>
      <c r="D464" s="23"/>
      <c r="E464" s="23"/>
      <c r="F464" s="23"/>
      <c r="G464" s="22">
        <f>IFERROR(IF(ROW()=3,$F$4,G463-CheckRegister4[[#This Row],[Debit   (-)]]+CheckRegister4[[#This Row],[Credit (+)]]),0)</f>
        <v>8000</v>
      </c>
    </row>
    <row r="465" spans="2:7" ht="30" customHeight="1" x14ac:dyDescent="0.3">
      <c r="B465" s="23"/>
      <c r="C465" s="23"/>
      <c r="D465" s="23"/>
      <c r="E465" s="23"/>
      <c r="F465" s="23"/>
      <c r="G465" s="22">
        <f>IFERROR(IF(ROW()=3,$F$4,G464-CheckRegister4[[#This Row],[Debit   (-)]]+CheckRegister4[[#This Row],[Credit (+)]]),0)</f>
        <v>8000</v>
      </c>
    </row>
    <row r="466" spans="2:7" ht="30" customHeight="1" x14ac:dyDescent="0.3">
      <c r="B466" s="23"/>
      <c r="C466" s="23"/>
      <c r="D466" s="23"/>
      <c r="E466" s="23"/>
      <c r="F466" s="23"/>
      <c r="G466" s="22">
        <f>IFERROR(IF(ROW()=3,$F$4,G465-CheckRegister4[[#This Row],[Debit   (-)]]+CheckRegister4[[#This Row],[Credit (+)]]),0)</f>
        <v>8000</v>
      </c>
    </row>
    <row r="467" spans="2:7" ht="30" customHeight="1" x14ac:dyDescent="0.3">
      <c r="B467" s="23"/>
      <c r="C467" s="23"/>
      <c r="D467" s="23"/>
      <c r="E467" s="23"/>
      <c r="F467" s="23"/>
      <c r="G467" s="22">
        <f>IFERROR(IF(ROW()=3,$F$4,G466-CheckRegister4[[#This Row],[Debit   (-)]]+CheckRegister4[[#This Row],[Credit (+)]]),0)</f>
        <v>8000</v>
      </c>
    </row>
    <row r="468" spans="2:7" ht="30" customHeight="1" x14ac:dyDescent="0.3">
      <c r="B468" s="23"/>
      <c r="C468" s="23"/>
      <c r="D468" s="23"/>
      <c r="E468" s="23"/>
      <c r="F468" s="23"/>
      <c r="G468" s="22">
        <f>IFERROR(IF(ROW()=3,$F$4,G467-CheckRegister4[[#This Row],[Debit   (-)]]+CheckRegister4[[#This Row],[Credit (+)]]),0)</f>
        <v>8000</v>
      </c>
    </row>
    <row r="469" spans="2:7" ht="30" customHeight="1" x14ac:dyDescent="0.3">
      <c r="B469" s="23"/>
      <c r="C469" s="23"/>
      <c r="D469" s="23"/>
      <c r="E469" s="23"/>
      <c r="F469" s="23"/>
      <c r="G469" s="22">
        <f>IFERROR(IF(ROW()=3,$F$4,G468-CheckRegister4[[#This Row],[Debit   (-)]]+CheckRegister4[[#This Row],[Credit (+)]]),0)</f>
        <v>8000</v>
      </c>
    </row>
    <row r="470" spans="2:7" ht="30" customHeight="1" x14ac:dyDescent="0.3">
      <c r="B470" s="23"/>
      <c r="C470" s="23"/>
      <c r="D470" s="23"/>
      <c r="E470" s="23"/>
      <c r="F470" s="23"/>
      <c r="G470" s="22">
        <f>IFERROR(IF(ROW()=3,$F$4,G469-CheckRegister4[[#This Row],[Debit   (-)]]+CheckRegister4[[#This Row],[Credit (+)]]),0)</f>
        <v>8000</v>
      </c>
    </row>
    <row r="471" spans="2:7" ht="30" customHeight="1" x14ac:dyDescent="0.3">
      <c r="B471" s="23"/>
      <c r="C471" s="23"/>
      <c r="D471" s="23"/>
      <c r="E471" s="23"/>
      <c r="F471" s="23"/>
      <c r="G471" s="22">
        <f>IFERROR(IF(ROW()=3,$F$4,G470-CheckRegister4[[#This Row],[Debit   (-)]]+CheckRegister4[[#This Row],[Credit (+)]]),0)</f>
        <v>8000</v>
      </c>
    </row>
    <row r="472" spans="2:7" ht="30" customHeight="1" x14ac:dyDescent="0.3">
      <c r="B472" s="23"/>
      <c r="C472" s="23"/>
      <c r="D472" s="23"/>
      <c r="E472" s="23"/>
      <c r="F472" s="23"/>
      <c r="G472" s="22">
        <f>IFERROR(IF(ROW()=3,$F$4,G471-CheckRegister4[[#This Row],[Debit   (-)]]+CheckRegister4[[#This Row],[Credit (+)]]),0)</f>
        <v>8000</v>
      </c>
    </row>
    <row r="473" spans="2:7" ht="30" customHeight="1" x14ac:dyDescent="0.3">
      <c r="B473" s="23"/>
      <c r="C473" s="23"/>
      <c r="D473" s="23"/>
      <c r="E473" s="23"/>
      <c r="F473" s="23"/>
      <c r="G473" s="22">
        <f>IFERROR(IF(ROW()=3,$F$4,G472-CheckRegister4[[#This Row],[Debit   (-)]]+CheckRegister4[[#This Row],[Credit (+)]]),0)</f>
        <v>8000</v>
      </c>
    </row>
    <row r="474" spans="2:7" ht="30" customHeight="1" x14ac:dyDescent="0.3">
      <c r="B474" s="23"/>
      <c r="C474" s="23"/>
      <c r="D474" s="23"/>
      <c r="E474" s="23"/>
      <c r="F474" s="23"/>
      <c r="G474" s="22">
        <f>IFERROR(IF(ROW()=3,$F$4,G473-CheckRegister4[[#This Row],[Debit   (-)]]+CheckRegister4[[#This Row],[Credit (+)]]),0)</f>
        <v>8000</v>
      </c>
    </row>
    <row r="475" spans="2:7" ht="30" customHeight="1" x14ac:dyDescent="0.3">
      <c r="B475" s="23"/>
      <c r="C475" s="23"/>
      <c r="D475" s="23"/>
      <c r="E475" s="23"/>
      <c r="F475" s="23"/>
      <c r="G475" s="22">
        <f>IFERROR(IF(ROW()=3,$F$4,G474-CheckRegister4[[#This Row],[Debit   (-)]]+CheckRegister4[[#This Row],[Credit (+)]]),0)</f>
        <v>8000</v>
      </c>
    </row>
    <row r="476" spans="2:7" ht="30" customHeight="1" x14ac:dyDescent="0.3">
      <c r="B476" s="23"/>
      <c r="C476" s="23"/>
      <c r="D476" s="23"/>
      <c r="E476" s="23"/>
      <c r="F476" s="23"/>
      <c r="G476" s="22">
        <f>IFERROR(IF(ROW()=3,$F$4,G475-CheckRegister4[[#This Row],[Debit   (-)]]+CheckRegister4[[#This Row],[Credit (+)]]),0)</f>
        <v>8000</v>
      </c>
    </row>
    <row r="477" spans="2:7" ht="30" customHeight="1" x14ac:dyDescent="0.3">
      <c r="B477" s="23"/>
      <c r="C477" s="23"/>
      <c r="D477" s="23"/>
      <c r="E477" s="23"/>
      <c r="F477" s="23"/>
      <c r="G477" s="22">
        <f>IFERROR(IF(ROW()=3,$F$4,G476-CheckRegister4[[#This Row],[Debit   (-)]]+CheckRegister4[[#This Row],[Credit (+)]]),0)</f>
        <v>8000</v>
      </c>
    </row>
    <row r="478" spans="2:7" ht="30" customHeight="1" x14ac:dyDescent="0.3">
      <c r="B478" s="23"/>
      <c r="C478" s="23"/>
      <c r="D478" s="23"/>
      <c r="E478" s="23"/>
      <c r="F478" s="23"/>
      <c r="G478" s="22">
        <f>IFERROR(IF(ROW()=3,$F$4,G477-CheckRegister4[[#This Row],[Debit   (-)]]+CheckRegister4[[#This Row],[Credit (+)]]),0)</f>
        <v>8000</v>
      </c>
    </row>
    <row r="479" spans="2:7" ht="30" customHeight="1" x14ac:dyDescent="0.3">
      <c r="B479" s="23"/>
      <c r="C479" s="23"/>
      <c r="D479" s="23"/>
      <c r="E479" s="23"/>
      <c r="F479" s="23"/>
      <c r="G479" s="22">
        <f>IFERROR(IF(ROW()=3,$F$4,G478-CheckRegister4[[#This Row],[Debit   (-)]]+CheckRegister4[[#This Row],[Credit (+)]]),0)</f>
        <v>8000</v>
      </c>
    </row>
    <row r="480" spans="2:7" ht="30" customHeight="1" x14ac:dyDescent="0.3">
      <c r="B480" s="23"/>
      <c r="C480" s="23"/>
      <c r="D480" s="23"/>
      <c r="E480" s="23"/>
      <c r="F480" s="23"/>
      <c r="G480" s="22">
        <f>IFERROR(IF(ROW()=3,$F$4,G479-CheckRegister4[[#This Row],[Debit   (-)]]+CheckRegister4[[#This Row],[Credit (+)]]),0)</f>
        <v>8000</v>
      </c>
    </row>
    <row r="481" spans="2:7" ht="30" customHeight="1" x14ac:dyDescent="0.3">
      <c r="B481" s="23"/>
      <c r="C481" s="23"/>
      <c r="D481" s="23"/>
      <c r="E481" s="23"/>
      <c r="F481" s="23"/>
      <c r="G481" s="22">
        <f>IFERROR(IF(ROW()=3,$F$4,G480-CheckRegister4[[#This Row],[Debit   (-)]]+CheckRegister4[[#This Row],[Credit (+)]]),0)</f>
        <v>8000</v>
      </c>
    </row>
    <row r="482" spans="2:7" ht="30" customHeight="1" x14ac:dyDescent="0.3">
      <c r="B482" s="23"/>
      <c r="C482" s="23"/>
      <c r="D482" s="23"/>
      <c r="E482" s="23"/>
      <c r="F482" s="23"/>
      <c r="G482" s="22">
        <f>IFERROR(IF(ROW()=3,$F$4,G481-CheckRegister4[[#This Row],[Debit   (-)]]+CheckRegister4[[#This Row],[Credit (+)]]),0)</f>
        <v>8000</v>
      </c>
    </row>
    <row r="483" spans="2:7" ht="30" customHeight="1" x14ac:dyDescent="0.3">
      <c r="B483" s="23"/>
      <c r="C483" s="23"/>
      <c r="D483" s="23"/>
      <c r="E483" s="23"/>
      <c r="F483" s="23"/>
      <c r="G483" s="22">
        <f>IFERROR(IF(ROW()=3,$F$4,G482-CheckRegister4[[#This Row],[Debit   (-)]]+CheckRegister4[[#This Row],[Credit (+)]]),0)</f>
        <v>8000</v>
      </c>
    </row>
    <row r="484" spans="2:7" ht="30" customHeight="1" x14ac:dyDescent="0.3">
      <c r="B484" s="23"/>
      <c r="C484" s="23"/>
      <c r="D484" s="23"/>
      <c r="E484" s="23"/>
      <c r="F484" s="23"/>
      <c r="G484" s="22">
        <f>IFERROR(IF(ROW()=3,$F$4,G483-CheckRegister4[[#This Row],[Debit   (-)]]+CheckRegister4[[#This Row],[Credit (+)]]),0)</f>
        <v>8000</v>
      </c>
    </row>
    <row r="485" spans="2:7" ht="30" customHeight="1" x14ac:dyDescent="0.3">
      <c r="B485" s="23"/>
      <c r="C485" s="23"/>
      <c r="D485" s="23"/>
      <c r="E485" s="23"/>
      <c r="F485" s="23"/>
      <c r="G485" s="22">
        <f>IFERROR(IF(ROW()=3,$F$4,G484-CheckRegister4[[#This Row],[Debit   (-)]]+CheckRegister4[[#This Row],[Credit (+)]]),0)</f>
        <v>8000</v>
      </c>
    </row>
    <row r="486" spans="2:7" ht="30" customHeight="1" x14ac:dyDescent="0.3">
      <c r="B486" s="23"/>
      <c r="C486" s="23"/>
      <c r="D486" s="23"/>
      <c r="E486" s="23"/>
      <c r="F486" s="23"/>
      <c r="G486" s="22">
        <f>IFERROR(IF(ROW()=3,$F$4,G485-CheckRegister4[[#This Row],[Debit   (-)]]+CheckRegister4[[#This Row],[Credit (+)]]),0)</f>
        <v>8000</v>
      </c>
    </row>
    <row r="487" spans="2:7" ht="30" customHeight="1" x14ac:dyDescent="0.3">
      <c r="B487" s="23"/>
      <c r="C487" s="23"/>
      <c r="D487" s="23"/>
      <c r="E487" s="23"/>
      <c r="F487" s="23"/>
      <c r="G487" s="22">
        <f>IFERROR(IF(ROW()=3,$F$4,G486-CheckRegister4[[#This Row],[Debit   (-)]]+CheckRegister4[[#This Row],[Credit (+)]]),0)</f>
        <v>8000</v>
      </c>
    </row>
    <row r="488" spans="2:7" ht="30" customHeight="1" x14ac:dyDescent="0.3">
      <c r="B488" s="23"/>
      <c r="C488" s="23"/>
      <c r="D488" s="23"/>
      <c r="E488" s="23"/>
      <c r="F488" s="23"/>
      <c r="G488" s="22">
        <f>IFERROR(IF(ROW()=3,$F$4,G487-CheckRegister4[[#This Row],[Debit   (-)]]+CheckRegister4[[#This Row],[Credit (+)]]),0)</f>
        <v>8000</v>
      </c>
    </row>
    <row r="489" spans="2:7" ht="30" customHeight="1" x14ac:dyDescent="0.3">
      <c r="B489" s="23"/>
      <c r="C489" s="23"/>
      <c r="D489" s="23"/>
      <c r="E489" s="23"/>
      <c r="F489" s="23"/>
      <c r="G489" s="22">
        <f>IFERROR(IF(ROW()=3,$F$4,G488-CheckRegister4[[#This Row],[Debit   (-)]]+CheckRegister4[[#This Row],[Credit (+)]]),0)</f>
        <v>8000</v>
      </c>
    </row>
    <row r="490" spans="2:7" ht="30" customHeight="1" x14ac:dyDescent="0.3">
      <c r="B490" s="23"/>
      <c r="C490" s="23"/>
      <c r="D490" s="23"/>
      <c r="E490" s="23"/>
      <c r="F490" s="23"/>
      <c r="G490" s="22">
        <f>IFERROR(IF(ROW()=3,$F$4,G489-CheckRegister4[[#This Row],[Debit   (-)]]+CheckRegister4[[#This Row],[Credit (+)]]),0)</f>
        <v>8000</v>
      </c>
    </row>
    <row r="491" spans="2:7" ht="30" customHeight="1" x14ac:dyDescent="0.3">
      <c r="B491" s="23"/>
      <c r="C491" s="23"/>
      <c r="D491" s="23"/>
      <c r="E491" s="23"/>
      <c r="F491" s="23"/>
      <c r="G491" s="22">
        <f>IFERROR(IF(ROW()=3,$F$4,G490-CheckRegister4[[#This Row],[Debit   (-)]]+CheckRegister4[[#This Row],[Credit (+)]]),0)</f>
        <v>8000</v>
      </c>
    </row>
    <row r="492" spans="2:7" ht="30" customHeight="1" x14ac:dyDescent="0.3">
      <c r="B492" s="23"/>
      <c r="C492" s="23"/>
      <c r="D492" s="23"/>
      <c r="E492" s="23"/>
      <c r="F492" s="23"/>
      <c r="G492" s="22">
        <f>IFERROR(IF(ROW()=3,$F$4,G491-CheckRegister4[[#This Row],[Debit   (-)]]+CheckRegister4[[#This Row],[Credit (+)]]),0)</f>
        <v>8000</v>
      </c>
    </row>
    <row r="493" spans="2:7" ht="30" customHeight="1" x14ac:dyDescent="0.3">
      <c r="B493" s="23"/>
      <c r="C493" s="23"/>
      <c r="D493" s="23"/>
      <c r="E493" s="23"/>
      <c r="F493" s="23"/>
      <c r="G493" s="22">
        <f>IFERROR(IF(ROW()=3,$F$4,G492-CheckRegister4[[#This Row],[Debit   (-)]]+CheckRegister4[[#This Row],[Credit (+)]]),0)</f>
        <v>8000</v>
      </c>
    </row>
    <row r="494" spans="2:7" ht="30" customHeight="1" x14ac:dyDescent="0.3">
      <c r="B494" s="23"/>
      <c r="C494" s="23"/>
      <c r="D494" s="23"/>
      <c r="E494" s="23"/>
      <c r="F494" s="23"/>
      <c r="G494" s="22">
        <f>IFERROR(IF(ROW()=3,$F$4,G493-CheckRegister4[[#This Row],[Debit   (-)]]+CheckRegister4[[#This Row],[Credit (+)]]),0)</f>
        <v>8000</v>
      </c>
    </row>
    <row r="495" spans="2:7" ht="30" customHeight="1" x14ac:dyDescent="0.3">
      <c r="B495" s="23"/>
      <c r="C495" s="23"/>
      <c r="D495" s="23"/>
      <c r="E495" s="23"/>
      <c r="F495" s="23"/>
      <c r="G495" s="22">
        <f>IFERROR(IF(ROW()=3,$F$4,G494-CheckRegister4[[#This Row],[Debit   (-)]]+CheckRegister4[[#This Row],[Credit (+)]]),0)</f>
        <v>8000</v>
      </c>
    </row>
    <row r="496" spans="2:7" ht="30" customHeight="1" x14ac:dyDescent="0.3">
      <c r="B496" s="23"/>
      <c r="C496" s="23"/>
      <c r="D496" s="23"/>
      <c r="E496" s="23"/>
      <c r="F496" s="23"/>
      <c r="G496" s="22">
        <f>IFERROR(IF(ROW()=3,$F$4,G495-CheckRegister4[[#This Row],[Debit   (-)]]+CheckRegister4[[#This Row],[Credit (+)]]),0)</f>
        <v>8000</v>
      </c>
    </row>
    <row r="497" spans="2:7" ht="30" customHeight="1" x14ac:dyDescent="0.3">
      <c r="B497" s="23"/>
      <c r="C497" s="23"/>
      <c r="D497" s="23"/>
      <c r="E497" s="23"/>
      <c r="F497" s="23"/>
      <c r="G497" s="22">
        <f>IFERROR(IF(ROW()=3,$F$4,G496-CheckRegister4[[#This Row],[Debit   (-)]]+CheckRegister4[[#This Row],[Credit (+)]]),0)</f>
        <v>8000</v>
      </c>
    </row>
    <row r="498" spans="2:7" ht="30" customHeight="1" x14ac:dyDescent="0.3">
      <c r="B498" s="23"/>
      <c r="C498" s="23"/>
      <c r="D498" s="23"/>
      <c r="E498" s="23"/>
      <c r="F498" s="23"/>
      <c r="G498" s="22">
        <f>IFERROR(IF(ROW()=3,$F$4,G497-CheckRegister4[[#This Row],[Debit   (-)]]+CheckRegister4[[#This Row],[Credit (+)]]),0)</f>
        <v>8000</v>
      </c>
    </row>
    <row r="499" spans="2:7" ht="30" customHeight="1" x14ac:dyDescent="0.3">
      <c r="B499" s="23"/>
      <c r="C499" s="23"/>
      <c r="D499" s="23"/>
      <c r="E499" s="23"/>
      <c r="F499" s="23"/>
      <c r="G499" s="22">
        <f>IFERROR(IF(ROW()=3,$F$4,G498-CheckRegister4[[#This Row],[Debit   (-)]]+CheckRegister4[[#This Row],[Credit (+)]]),0)</f>
        <v>8000</v>
      </c>
    </row>
    <row r="500" spans="2:7" ht="30" customHeight="1" x14ac:dyDescent="0.3">
      <c r="B500" s="23"/>
      <c r="C500" s="23"/>
      <c r="D500" s="23"/>
      <c r="E500" s="23"/>
      <c r="F500" s="23"/>
      <c r="G500" s="22">
        <f>IFERROR(IF(ROW()=3,$F$4,G499-CheckRegister4[[#This Row],[Debit   (-)]]+CheckRegister4[[#This Row],[Credit (+)]]),0)</f>
        <v>8000</v>
      </c>
    </row>
    <row r="501" spans="2:7" ht="30" customHeight="1" x14ac:dyDescent="0.3">
      <c r="B501" s="23"/>
      <c r="C501" s="23"/>
      <c r="D501" s="23"/>
      <c r="E501" s="23"/>
      <c r="F501" s="23"/>
      <c r="G501" s="22">
        <f>IFERROR(IF(ROW()=3,$F$4,G500-CheckRegister4[[#This Row],[Debit   (-)]]+CheckRegister4[[#This Row],[Credit (+)]]),0)</f>
        <v>8000</v>
      </c>
    </row>
    <row r="502" spans="2:7" ht="30" customHeight="1" x14ac:dyDescent="0.3">
      <c r="B502" s="23"/>
      <c r="C502" s="23"/>
      <c r="D502" s="23"/>
      <c r="E502" s="23"/>
      <c r="F502" s="23"/>
      <c r="G502" s="22">
        <f>IFERROR(IF(ROW()=3,$F$4,G501-CheckRegister4[[#This Row],[Debit   (-)]]+CheckRegister4[[#This Row],[Credit (+)]]),0)</f>
        <v>8000</v>
      </c>
    </row>
    <row r="503" spans="2:7" ht="30" customHeight="1" x14ac:dyDescent="0.3">
      <c r="B503" s="23"/>
      <c r="C503" s="23"/>
      <c r="D503" s="23"/>
      <c r="E503" s="23"/>
      <c r="F503" s="23"/>
      <c r="G503" s="22">
        <f>IFERROR(IF(ROW()=3,$F$4,G502-CheckRegister4[[#This Row],[Debit   (-)]]+CheckRegister4[[#This Row],[Credit (+)]]),0)</f>
        <v>8000</v>
      </c>
    </row>
    <row r="504" spans="2:7" ht="30" customHeight="1" x14ac:dyDescent="0.3">
      <c r="B504" s="23"/>
      <c r="C504" s="23"/>
      <c r="D504" s="23"/>
      <c r="E504" s="23"/>
      <c r="F504" s="23"/>
      <c r="G504" s="22">
        <f>IFERROR(IF(ROW()=3,$F$4,G503-CheckRegister4[[#This Row],[Debit   (-)]]+CheckRegister4[[#This Row],[Credit (+)]]),0)</f>
        <v>8000</v>
      </c>
    </row>
    <row r="505" spans="2:7" ht="30" customHeight="1" x14ac:dyDescent="0.3">
      <c r="B505" s="23"/>
      <c r="C505" s="23"/>
      <c r="D505" s="23"/>
      <c r="E505" s="23"/>
      <c r="F505" s="23"/>
      <c r="G505" s="22">
        <f>IFERROR(IF(ROW()=3,$F$4,G504-CheckRegister4[[#This Row],[Debit   (-)]]+CheckRegister4[[#This Row],[Credit (+)]]),0)</f>
        <v>8000</v>
      </c>
    </row>
    <row r="506" spans="2:7" ht="30" customHeight="1" x14ac:dyDescent="0.3">
      <c r="B506" s="23"/>
      <c r="C506" s="23"/>
      <c r="D506" s="23"/>
      <c r="E506" s="23"/>
      <c r="F506" s="23"/>
      <c r="G506" s="22">
        <f>IFERROR(IF(ROW()=3,$F$4,G505-CheckRegister4[[#This Row],[Debit   (-)]]+CheckRegister4[[#This Row],[Credit (+)]]),0)</f>
        <v>8000</v>
      </c>
    </row>
    <row r="507" spans="2:7" ht="30" customHeight="1" x14ac:dyDescent="0.3">
      <c r="B507" s="23"/>
      <c r="C507" s="23"/>
      <c r="D507" s="23"/>
      <c r="E507" s="23"/>
      <c r="F507" s="23"/>
      <c r="G507" s="22">
        <f>IFERROR(IF(ROW()=3,$F$4,G506-CheckRegister4[[#This Row],[Debit   (-)]]+CheckRegister4[[#This Row],[Credit (+)]]),0)</f>
        <v>8000</v>
      </c>
    </row>
    <row r="508" spans="2:7" ht="30" customHeight="1" x14ac:dyDescent="0.3">
      <c r="B508" s="23"/>
      <c r="C508" s="23"/>
      <c r="D508" s="23"/>
      <c r="E508" s="23"/>
      <c r="F508" s="23"/>
      <c r="G508" s="22">
        <f>IFERROR(IF(ROW()=3,$F$4,G507-CheckRegister4[[#This Row],[Debit   (-)]]+CheckRegister4[[#This Row],[Credit (+)]]),0)</f>
        <v>8000</v>
      </c>
    </row>
    <row r="509" spans="2:7" ht="30" customHeight="1" x14ac:dyDescent="0.3">
      <c r="B509" s="23"/>
      <c r="C509" s="23"/>
      <c r="D509" s="23"/>
      <c r="E509" s="23"/>
      <c r="F509" s="23"/>
      <c r="G509" s="22">
        <f>IFERROR(IF(ROW()=3,$F$4,G508-CheckRegister4[[#This Row],[Debit   (-)]]+CheckRegister4[[#This Row],[Credit (+)]]),0)</f>
        <v>8000</v>
      </c>
    </row>
    <row r="510" spans="2:7" ht="30" customHeight="1" x14ac:dyDescent="0.3">
      <c r="B510" s="23"/>
      <c r="C510" s="23"/>
      <c r="D510" s="23"/>
      <c r="E510" s="23"/>
      <c r="F510" s="23"/>
      <c r="G510" s="22">
        <f>IFERROR(IF(ROW()=3,$F$4,G509-CheckRegister4[[#This Row],[Debit   (-)]]+CheckRegister4[[#This Row],[Credit (+)]]),0)</f>
        <v>8000</v>
      </c>
    </row>
    <row r="511" spans="2:7" ht="30" customHeight="1" x14ac:dyDescent="0.3">
      <c r="B511" s="23"/>
      <c r="C511" s="23"/>
      <c r="D511" s="23"/>
      <c r="E511" s="23"/>
      <c r="F511" s="23"/>
      <c r="G511" s="22">
        <f>IFERROR(IF(ROW()=3,$F$4,G510-CheckRegister4[[#This Row],[Debit   (-)]]+CheckRegister4[[#This Row],[Credit (+)]]),0)</f>
        <v>8000</v>
      </c>
    </row>
    <row r="512" spans="2:7" ht="30" customHeight="1" x14ac:dyDescent="0.3">
      <c r="B512" s="23"/>
      <c r="C512" s="23"/>
      <c r="D512" s="23"/>
      <c r="E512" s="23"/>
      <c r="F512" s="23"/>
      <c r="G512" s="22">
        <f>IFERROR(IF(ROW()=3,$F$4,G511-CheckRegister4[[#This Row],[Debit   (-)]]+CheckRegister4[[#This Row],[Credit (+)]]),0)</f>
        <v>8000</v>
      </c>
    </row>
    <row r="513" spans="2:7" ht="30" customHeight="1" x14ac:dyDescent="0.3">
      <c r="B513" s="23"/>
      <c r="C513" s="23"/>
      <c r="D513" s="23"/>
      <c r="E513" s="23"/>
      <c r="F513" s="23"/>
      <c r="G513" s="22">
        <f>IFERROR(IF(ROW()=3,$F$4,G512-CheckRegister4[[#This Row],[Debit   (-)]]+CheckRegister4[[#This Row],[Credit (+)]]),0)</f>
        <v>8000</v>
      </c>
    </row>
    <row r="514" spans="2:7" ht="30" customHeight="1" x14ac:dyDescent="0.3">
      <c r="B514" s="23"/>
      <c r="C514" s="23"/>
      <c r="D514" s="23"/>
      <c r="E514" s="23"/>
      <c r="F514" s="23"/>
      <c r="G514" s="22">
        <f>IFERROR(IF(ROW()=3,$F$4,G513-CheckRegister4[[#This Row],[Debit   (-)]]+CheckRegister4[[#This Row],[Credit (+)]]),0)</f>
        <v>8000</v>
      </c>
    </row>
    <row r="515" spans="2:7" ht="30" customHeight="1" x14ac:dyDescent="0.3">
      <c r="B515" s="23"/>
      <c r="C515" s="23"/>
      <c r="D515" s="23"/>
      <c r="E515" s="23"/>
      <c r="F515" s="23"/>
      <c r="G515" s="22">
        <f>IFERROR(IF(ROW()=3,$F$4,G514-CheckRegister4[[#This Row],[Debit   (-)]]+CheckRegister4[[#This Row],[Credit (+)]]),0)</f>
        <v>8000</v>
      </c>
    </row>
    <row r="516" spans="2:7" ht="30" customHeight="1" x14ac:dyDescent="0.3">
      <c r="B516" s="23"/>
      <c r="C516" s="23"/>
      <c r="D516" s="23"/>
      <c r="E516" s="23"/>
      <c r="F516" s="23"/>
      <c r="G516" s="22">
        <f>IFERROR(IF(ROW()=3,$F$4,G515-CheckRegister4[[#This Row],[Debit   (-)]]+CheckRegister4[[#This Row],[Credit (+)]]),0)</f>
        <v>8000</v>
      </c>
    </row>
    <row r="517" spans="2:7" ht="30" customHeight="1" x14ac:dyDescent="0.3">
      <c r="B517" s="23"/>
      <c r="C517" s="23"/>
      <c r="D517" s="23"/>
      <c r="E517" s="23"/>
      <c r="F517" s="23"/>
      <c r="G517" s="22">
        <f>IFERROR(IF(ROW()=3,$F$4,G516-CheckRegister4[[#This Row],[Debit   (-)]]+CheckRegister4[[#This Row],[Credit (+)]]),0)</f>
        <v>8000</v>
      </c>
    </row>
    <row r="518" spans="2:7" ht="30" customHeight="1" x14ac:dyDescent="0.3">
      <c r="B518" s="23"/>
      <c r="C518" s="23"/>
      <c r="D518" s="23"/>
      <c r="E518" s="23"/>
      <c r="F518" s="23"/>
      <c r="G518" s="22">
        <f>IFERROR(IF(ROW()=3,$F$4,G517-CheckRegister4[[#This Row],[Debit   (-)]]+CheckRegister4[[#This Row],[Credit (+)]]),0)</f>
        <v>8000</v>
      </c>
    </row>
    <row r="519" spans="2:7" ht="30" customHeight="1" x14ac:dyDescent="0.3">
      <c r="B519" s="23"/>
      <c r="C519" s="23"/>
      <c r="D519" s="23"/>
      <c r="E519" s="23"/>
      <c r="F519" s="23"/>
      <c r="G519" s="22">
        <f>IFERROR(IF(ROW()=3,$F$4,G518-CheckRegister4[[#This Row],[Debit   (-)]]+CheckRegister4[[#This Row],[Credit (+)]]),0)</f>
        <v>8000</v>
      </c>
    </row>
    <row r="520" spans="2:7" ht="30" customHeight="1" x14ac:dyDescent="0.3">
      <c r="B520" s="23"/>
      <c r="C520" s="23"/>
      <c r="D520" s="23"/>
      <c r="E520" s="23"/>
      <c r="F520" s="23"/>
      <c r="G520" s="22">
        <f>IFERROR(IF(ROW()=3,$F$4,G519-CheckRegister4[[#This Row],[Debit   (-)]]+CheckRegister4[[#This Row],[Credit (+)]]),0)</f>
        <v>8000</v>
      </c>
    </row>
    <row r="521" spans="2:7" ht="30" customHeight="1" x14ac:dyDescent="0.3">
      <c r="B521" s="23"/>
      <c r="C521" s="23"/>
      <c r="D521" s="23"/>
      <c r="E521" s="23"/>
      <c r="F521" s="23"/>
      <c r="G521" s="22">
        <f>IFERROR(IF(ROW()=3,$F$4,G520-CheckRegister4[[#This Row],[Debit   (-)]]+CheckRegister4[[#This Row],[Credit (+)]]),0)</f>
        <v>8000</v>
      </c>
    </row>
    <row r="522" spans="2:7" ht="30" customHeight="1" x14ac:dyDescent="0.3">
      <c r="B522" s="23"/>
      <c r="C522" s="23"/>
      <c r="D522" s="23"/>
      <c r="E522" s="23"/>
      <c r="F522" s="23"/>
      <c r="G522" s="22">
        <f>IFERROR(IF(ROW()=3,$F$4,G521-CheckRegister4[[#This Row],[Debit   (-)]]+CheckRegister4[[#This Row],[Credit (+)]]),0)</f>
        <v>8000</v>
      </c>
    </row>
    <row r="523" spans="2:7" ht="30" customHeight="1" x14ac:dyDescent="0.3">
      <c r="B523" s="23"/>
      <c r="C523" s="23"/>
      <c r="D523" s="23"/>
      <c r="E523" s="23"/>
      <c r="F523" s="23"/>
      <c r="G523" s="22">
        <f>IFERROR(IF(ROW()=3,$F$4,G522-CheckRegister4[[#This Row],[Debit   (-)]]+CheckRegister4[[#This Row],[Credit (+)]]),0)</f>
        <v>8000</v>
      </c>
    </row>
    <row r="524" spans="2:7" ht="30" customHeight="1" x14ac:dyDescent="0.3">
      <c r="B524" s="23"/>
      <c r="C524" s="23"/>
      <c r="D524" s="23"/>
      <c r="E524" s="23"/>
      <c r="F524" s="23"/>
      <c r="G524" s="22">
        <f>IFERROR(IF(ROW()=3,$F$4,G523-CheckRegister4[[#This Row],[Debit   (-)]]+CheckRegister4[[#This Row],[Credit (+)]]),0)</f>
        <v>8000</v>
      </c>
    </row>
    <row r="525" spans="2:7" ht="30" customHeight="1" x14ac:dyDescent="0.3">
      <c r="B525" s="23"/>
      <c r="C525" s="23"/>
      <c r="D525" s="23"/>
      <c r="E525" s="23"/>
      <c r="F525" s="23"/>
      <c r="G525" s="22">
        <f>IFERROR(IF(ROW()=3,$F$4,G524-CheckRegister4[[#This Row],[Debit   (-)]]+CheckRegister4[[#This Row],[Credit (+)]]),0)</f>
        <v>8000</v>
      </c>
    </row>
    <row r="526" spans="2:7" ht="30" customHeight="1" x14ac:dyDescent="0.3">
      <c r="B526" s="23"/>
      <c r="C526" s="23"/>
      <c r="D526" s="23"/>
      <c r="E526" s="23"/>
      <c r="F526" s="23"/>
      <c r="G526" s="22">
        <f>IFERROR(IF(ROW()=3,$F$4,G525-CheckRegister4[[#This Row],[Debit   (-)]]+CheckRegister4[[#This Row],[Credit (+)]]),0)</f>
        <v>8000</v>
      </c>
    </row>
    <row r="527" spans="2:7" ht="30" customHeight="1" x14ac:dyDescent="0.3">
      <c r="B527" s="23"/>
      <c r="C527" s="23"/>
      <c r="D527" s="23"/>
      <c r="E527" s="23"/>
      <c r="F527" s="23"/>
      <c r="G527" s="22">
        <f>IFERROR(IF(ROW()=3,$F$4,G526-CheckRegister4[[#This Row],[Debit   (-)]]+CheckRegister4[[#This Row],[Credit (+)]]),0)</f>
        <v>8000</v>
      </c>
    </row>
    <row r="528" spans="2:7" ht="30" customHeight="1" x14ac:dyDescent="0.3">
      <c r="B528" s="23"/>
      <c r="C528" s="23"/>
      <c r="D528" s="23"/>
      <c r="E528" s="23"/>
      <c r="F528" s="23"/>
      <c r="G528" s="22">
        <f>IFERROR(IF(ROW()=3,$F$4,G527-CheckRegister4[[#This Row],[Debit   (-)]]+CheckRegister4[[#This Row],[Credit (+)]]),0)</f>
        <v>8000</v>
      </c>
    </row>
    <row r="529" spans="2:7" ht="30" customHeight="1" x14ac:dyDescent="0.3">
      <c r="B529" s="23"/>
      <c r="C529" s="23"/>
      <c r="D529" s="23"/>
      <c r="E529" s="23"/>
      <c r="F529" s="23"/>
      <c r="G529" s="22">
        <f>IFERROR(IF(ROW()=3,$F$4,G528-CheckRegister4[[#This Row],[Debit   (-)]]+CheckRegister4[[#This Row],[Credit (+)]]),0)</f>
        <v>8000</v>
      </c>
    </row>
    <row r="530" spans="2:7" ht="30" customHeight="1" x14ac:dyDescent="0.3">
      <c r="B530" s="23"/>
      <c r="C530" s="23"/>
      <c r="D530" s="23"/>
      <c r="E530" s="23"/>
      <c r="F530" s="23"/>
      <c r="G530" s="22">
        <f>IFERROR(IF(ROW()=3,$F$4,G529-CheckRegister4[[#This Row],[Debit   (-)]]+CheckRegister4[[#This Row],[Credit (+)]]),0)</f>
        <v>8000</v>
      </c>
    </row>
    <row r="531" spans="2:7" ht="30" customHeight="1" x14ac:dyDescent="0.3">
      <c r="B531" s="23"/>
      <c r="C531" s="23"/>
      <c r="D531" s="23"/>
      <c r="E531" s="23"/>
      <c r="F531" s="23"/>
      <c r="G531" s="22">
        <f>IFERROR(IF(ROW()=3,$F$4,G530-CheckRegister4[[#This Row],[Debit   (-)]]+CheckRegister4[[#This Row],[Credit (+)]]),0)</f>
        <v>8000</v>
      </c>
    </row>
    <row r="532" spans="2:7" ht="30" customHeight="1" x14ac:dyDescent="0.3">
      <c r="B532" s="23"/>
      <c r="C532" s="23"/>
      <c r="D532" s="23"/>
      <c r="E532" s="23"/>
      <c r="F532" s="23"/>
      <c r="G532" s="22">
        <f>IFERROR(IF(ROW()=3,$F$4,G531-CheckRegister4[[#This Row],[Debit   (-)]]+CheckRegister4[[#This Row],[Credit (+)]]),0)</f>
        <v>8000</v>
      </c>
    </row>
    <row r="533" spans="2:7" ht="30" customHeight="1" x14ac:dyDescent="0.3">
      <c r="B533" s="23"/>
      <c r="C533" s="23"/>
      <c r="D533" s="23"/>
      <c r="E533" s="23"/>
      <c r="F533" s="23"/>
      <c r="G533" s="22">
        <f>IFERROR(IF(ROW()=3,$F$4,G532-CheckRegister4[[#This Row],[Debit   (-)]]+CheckRegister4[[#This Row],[Credit (+)]]),0)</f>
        <v>8000</v>
      </c>
    </row>
    <row r="534" spans="2:7" ht="30" customHeight="1" x14ac:dyDescent="0.3">
      <c r="B534" s="23"/>
      <c r="C534" s="23"/>
      <c r="D534" s="23"/>
      <c r="E534" s="23"/>
      <c r="F534" s="23"/>
      <c r="G534" s="22">
        <f>IFERROR(IF(ROW()=3,$F$4,G533-CheckRegister4[[#This Row],[Debit   (-)]]+CheckRegister4[[#This Row],[Credit (+)]]),0)</f>
        <v>8000</v>
      </c>
    </row>
    <row r="535" spans="2:7" ht="30" customHeight="1" x14ac:dyDescent="0.3">
      <c r="B535" s="23"/>
      <c r="C535" s="23"/>
      <c r="D535" s="23"/>
      <c r="E535" s="23"/>
      <c r="F535" s="23"/>
      <c r="G535" s="22">
        <f>IFERROR(IF(ROW()=3,$F$4,G534-CheckRegister4[[#This Row],[Debit   (-)]]+CheckRegister4[[#This Row],[Credit (+)]]),0)</f>
        <v>8000</v>
      </c>
    </row>
    <row r="536" spans="2:7" ht="30" customHeight="1" x14ac:dyDescent="0.3">
      <c r="B536" s="23"/>
      <c r="C536" s="23"/>
      <c r="D536" s="23"/>
      <c r="E536" s="23"/>
      <c r="F536" s="23"/>
      <c r="G536" s="22">
        <f>IFERROR(IF(ROW()=3,$F$4,G535-CheckRegister4[[#This Row],[Debit   (-)]]+CheckRegister4[[#This Row],[Credit (+)]]),0)</f>
        <v>8000</v>
      </c>
    </row>
    <row r="537" spans="2:7" ht="30" customHeight="1" x14ac:dyDescent="0.3">
      <c r="B537" s="23"/>
      <c r="C537" s="23"/>
      <c r="D537" s="23"/>
      <c r="E537" s="23"/>
      <c r="F537" s="23"/>
      <c r="G537" s="22">
        <f>IFERROR(IF(ROW()=3,$F$4,G536-CheckRegister4[[#This Row],[Debit   (-)]]+CheckRegister4[[#This Row],[Credit (+)]]),0)</f>
        <v>8000</v>
      </c>
    </row>
    <row r="538" spans="2:7" ht="30" customHeight="1" x14ac:dyDescent="0.3">
      <c r="B538" s="23"/>
      <c r="C538" s="23"/>
      <c r="D538" s="23"/>
      <c r="E538" s="23"/>
      <c r="F538" s="23"/>
      <c r="G538" s="22">
        <f>IFERROR(IF(ROW()=3,$F$4,G537-CheckRegister4[[#This Row],[Debit   (-)]]+CheckRegister4[[#This Row],[Credit (+)]]),0)</f>
        <v>8000</v>
      </c>
    </row>
    <row r="539" spans="2:7" ht="30" customHeight="1" x14ac:dyDescent="0.3">
      <c r="B539" s="23"/>
      <c r="C539" s="23"/>
      <c r="D539" s="23"/>
      <c r="E539" s="23"/>
      <c r="F539" s="23"/>
      <c r="G539" s="22">
        <f>IFERROR(IF(ROW()=3,$F$4,G538-CheckRegister4[[#This Row],[Debit   (-)]]+CheckRegister4[[#This Row],[Credit (+)]]),0)</f>
        <v>8000</v>
      </c>
    </row>
    <row r="540" spans="2:7" ht="30" customHeight="1" x14ac:dyDescent="0.3">
      <c r="B540" s="23"/>
      <c r="C540" s="23"/>
      <c r="D540" s="23"/>
      <c r="E540" s="23"/>
      <c r="F540" s="23"/>
      <c r="G540" s="22">
        <f>IFERROR(IF(ROW()=3,$F$4,G539-CheckRegister4[[#This Row],[Debit   (-)]]+CheckRegister4[[#This Row],[Credit (+)]]),0)</f>
        <v>8000</v>
      </c>
    </row>
    <row r="541" spans="2:7" ht="30" customHeight="1" x14ac:dyDescent="0.3">
      <c r="B541" s="23"/>
      <c r="C541" s="23"/>
      <c r="D541" s="23"/>
      <c r="E541" s="23"/>
      <c r="F541" s="23"/>
      <c r="G541" s="22">
        <f>IFERROR(IF(ROW()=3,$F$4,G540-CheckRegister4[[#This Row],[Debit   (-)]]+CheckRegister4[[#This Row],[Credit (+)]]),0)</f>
        <v>8000</v>
      </c>
    </row>
    <row r="542" spans="2:7" ht="30" customHeight="1" x14ac:dyDescent="0.3">
      <c r="B542" s="23"/>
      <c r="C542" s="23"/>
      <c r="D542" s="23"/>
      <c r="E542" s="23"/>
      <c r="F542" s="23"/>
      <c r="G542" s="22">
        <f>IFERROR(IF(ROW()=3,$F$4,G541-CheckRegister4[[#This Row],[Debit   (-)]]+CheckRegister4[[#This Row],[Credit (+)]]),0)</f>
        <v>8000</v>
      </c>
    </row>
    <row r="543" spans="2:7" ht="30" customHeight="1" x14ac:dyDescent="0.3">
      <c r="B543" s="23"/>
      <c r="C543" s="23"/>
      <c r="D543" s="23"/>
      <c r="E543" s="23"/>
      <c r="F543" s="23"/>
      <c r="G543" s="22">
        <f>IFERROR(IF(ROW()=3,$F$4,G542-CheckRegister4[[#This Row],[Debit   (-)]]+CheckRegister4[[#This Row],[Credit (+)]]),0)</f>
        <v>8000</v>
      </c>
    </row>
    <row r="544" spans="2:7" ht="30" customHeight="1" x14ac:dyDescent="0.3">
      <c r="B544" s="23"/>
      <c r="C544" s="23"/>
      <c r="D544" s="23"/>
      <c r="E544" s="23"/>
      <c r="F544" s="23"/>
      <c r="G544" s="22">
        <f>IFERROR(IF(ROW()=3,$F$4,G543-CheckRegister4[[#This Row],[Debit   (-)]]+CheckRegister4[[#This Row],[Credit (+)]]),0)</f>
        <v>8000</v>
      </c>
    </row>
    <row r="545" spans="2:7" ht="30" customHeight="1" x14ac:dyDescent="0.3">
      <c r="B545" s="23"/>
      <c r="C545" s="23"/>
      <c r="D545" s="23"/>
      <c r="E545" s="23"/>
      <c r="F545" s="23"/>
      <c r="G545" s="22">
        <f>IFERROR(IF(ROW()=3,$F$4,G544-CheckRegister4[[#This Row],[Debit   (-)]]+CheckRegister4[[#This Row],[Credit (+)]]),0)</f>
        <v>8000</v>
      </c>
    </row>
    <row r="546" spans="2:7" ht="30" customHeight="1" x14ac:dyDescent="0.3">
      <c r="B546" s="23"/>
      <c r="C546" s="23"/>
      <c r="D546" s="23"/>
      <c r="E546" s="23"/>
      <c r="F546" s="23"/>
      <c r="G546" s="22">
        <f>IFERROR(IF(ROW()=3,$F$4,G545-CheckRegister4[[#This Row],[Debit   (-)]]+CheckRegister4[[#This Row],[Credit (+)]]),0)</f>
        <v>8000</v>
      </c>
    </row>
    <row r="547" spans="2:7" ht="30" customHeight="1" x14ac:dyDescent="0.3">
      <c r="B547" s="23"/>
      <c r="C547" s="23"/>
      <c r="D547" s="23"/>
      <c r="E547" s="23"/>
      <c r="F547" s="23"/>
      <c r="G547" s="22">
        <f>IFERROR(IF(ROW()=3,$F$4,G546-CheckRegister4[[#This Row],[Debit   (-)]]+CheckRegister4[[#This Row],[Credit (+)]]),0)</f>
        <v>8000</v>
      </c>
    </row>
    <row r="548" spans="2:7" ht="30" customHeight="1" x14ac:dyDescent="0.3">
      <c r="B548" s="23"/>
      <c r="C548" s="23"/>
      <c r="D548" s="23"/>
      <c r="E548" s="23"/>
      <c r="F548" s="23"/>
      <c r="G548" s="22">
        <f>IFERROR(IF(ROW()=3,$F$4,G547-CheckRegister4[[#This Row],[Debit   (-)]]+CheckRegister4[[#This Row],[Credit (+)]]),0)</f>
        <v>8000</v>
      </c>
    </row>
    <row r="549" spans="2:7" ht="30" customHeight="1" x14ac:dyDescent="0.3">
      <c r="B549" s="23"/>
      <c r="C549" s="23"/>
      <c r="D549" s="23"/>
      <c r="E549" s="23"/>
      <c r="F549" s="23"/>
      <c r="G549" s="22">
        <f>IFERROR(IF(ROW()=3,$F$4,G548-CheckRegister4[[#This Row],[Debit   (-)]]+CheckRegister4[[#This Row],[Credit (+)]]),0)</f>
        <v>8000</v>
      </c>
    </row>
    <row r="550" spans="2:7" ht="30" customHeight="1" x14ac:dyDescent="0.3">
      <c r="B550" s="23"/>
      <c r="C550" s="23"/>
      <c r="D550" s="23"/>
      <c r="E550" s="23"/>
      <c r="F550" s="23"/>
      <c r="G550" s="22">
        <f>IFERROR(IF(ROW()=3,$F$4,G549-CheckRegister4[[#This Row],[Debit   (-)]]+CheckRegister4[[#This Row],[Credit (+)]]),0)</f>
        <v>8000</v>
      </c>
    </row>
    <row r="551" spans="2:7" ht="30" customHeight="1" x14ac:dyDescent="0.3">
      <c r="B551" s="23"/>
      <c r="C551" s="23"/>
      <c r="D551" s="23"/>
      <c r="E551" s="23"/>
      <c r="F551" s="23"/>
      <c r="G551" s="22">
        <f>IFERROR(IF(ROW()=3,$F$4,G550-CheckRegister4[[#This Row],[Debit   (-)]]+CheckRegister4[[#This Row],[Credit (+)]]),0)</f>
        <v>8000</v>
      </c>
    </row>
    <row r="552" spans="2:7" ht="30" customHeight="1" x14ac:dyDescent="0.3">
      <c r="B552" s="23"/>
      <c r="C552" s="23"/>
      <c r="D552" s="23"/>
      <c r="E552" s="23"/>
      <c r="F552" s="23"/>
      <c r="G552" s="22">
        <f>IFERROR(IF(ROW()=3,$F$4,G551-CheckRegister4[[#This Row],[Debit   (-)]]+CheckRegister4[[#This Row],[Credit (+)]]),0)</f>
        <v>8000</v>
      </c>
    </row>
    <row r="553" spans="2:7" ht="30" customHeight="1" x14ac:dyDescent="0.3">
      <c r="B553" s="23"/>
      <c r="C553" s="23"/>
      <c r="D553" s="23"/>
      <c r="E553" s="23"/>
      <c r="F553" s="23"/>
      <c r="G553" s="22">
        <f>IFERROR(IF(ROW()=3,$F$4,G552-CheckRegister4[[#This Row],[Debit   (-)]]+CheckRegister4[[#This Row],[Credit (+)]]),0)</f>
        <v>8000</v>
      </c>
    </row>
    <row r="554" spans="2:7" ht="30" customHeight="1" x14ac:dyDescent="0.3">
      <c r="B554" s="23"/>
      <c r="C554" s="23"/>
      <c r="D554" s="23"/>
      <c r="E554" s="23"/>
      <c r="F554" s="23"/>
      <c r="G554" s="22">
        <f>IFERROR(IF(ROW()=3,$F$4,G553-CheckRegister4[[#This Row],[Debit   (-)]]+CheckRegister4[[#This Row],[Credit (+)]]),0)</f>
        <v>8000</v>
      </c>
    </row>
    <row r="555" spans="2:7" ht="30" customHeight="1" x14ac:dyDescent="0.3">
      <c r="B555" s="23"/>
      <c r="C555" s="23"/>
      <c r="D555" s="23"/>
      <c r="E555" s="23"/>
      <c r="F555" s="23"/>
      <c r="G555" s="22">
        <f>IFERROR(IF(ROW()=3,$F$4,G554-CheckRegister4[[#This Row],[Debit   (-)]]+CheckRegister4[[#This Row],[Credit (+)]]),0)</f>
        <v>8000</v>
      </c>
    </row>
    <row r="556" spans="2:7" ht="30" customHeight="1" x14ac:dyDescent="0.3">
      <c r="B556" s="23"/>
      <c r="C556" s="23"/>
      <c r="D556" s="23"/>
      <c r="E556" s="23"/>
      <c r="F556" s="23"/>
      <c r="G556" s="22">
        <f>IFERROR(IF(ROW()=3,$F$4,G555-CheckRegister4[[#This Row],[Debit   (-)]]+CheckRegister4[[#This Row],[Credit (+)]]),0)</f>
        <v>8000</v>
      </c>
    </row>
    <row r="557" spans="2:7" ht="30" customHeight="1" x14ac:dyDescent="0.3">
      <c r="B557" s="23"/>
      <c r="C557" s="23"/>
      <c r="D557" s="23"/>
      <c r="E557" s="23"/>
      <c r="F557" s="23"/>
      <c r="G557" s="22">
        <f>IFERROR(IF(ROW()=3,$F$4,G556-CheckRegister4[[#This Row],[Debit   (-)]]+CheckRegister4[[#This Row],[Credit (+)]]),0)</f>
        <v>8000</v>
      </c>
    </row>
    <row r="558" spans="2:7" ht="30" customHeight="1" x14ac:dyDescent="0.3">
      <c r="B558" s="23"/>
      <c r="C558" s="23"/>
      <c r="D558" s="23"/>
      <c r="E558" s="23"/>
      <c r="F558" s="23"/>
      <c r="G558" s="22">
        <f>IFERROR(IF(ROW()=3,$F$4,G557-CheckRegister4[[#This Row],[Debit   (-)]]+CheckRegister4[[#This Row],[Credit (+)]]),0)</f>
        <v>8000</v>
      </c>
    </row>
    <row r="559" spans="2:7" ht="30" customHeight="1" x14ac:dyDescent="0.3">
      <c r="B559" s="23"/>
      <c r="C559" s="23"/>
      <c r="D559" s="23"/>
      <c r="E559" s="23"/>
      <c r="F559" s="23"/>
      <c r="G559" s="22">
        <f>IFERROR(IF(ROW()=3,$F$4,G558-CheckRegister4[[#This Row],[Debit   (-)]]+CheckRegister4[[#This Row],[Credit (+)]]),0)</f>
        <v>8000</v>
      </c>
    </row>
    <row r="560" spans="2:7" ht="30" customHeight="1" x14ac:dyDescent="0.3">
      <c r="B560" s="23"/>
      <c r="C560" s="23"/>
      <c r="D560" s="23"/>
      <c r="E560" s="23"/>
      <c r="F560" s="23"/>
      <c r="G560" s="22">
        <f>IFERROR(IF(ROW()=3,$F$4,G559-CheckRegister4[[#This Row],[Debit   (-)]]+CheckRegister4[[#This Row],[Credit (+)]]),0)</f>
        <v>8000</v>
      </c>
    </row>
    <row r="561" spans="2:7" ht="30" customHeight="1" x14ac:dyDescent="0.3">
      <c r="B561" s="23"/>
      <c r="C561" s="23"/>
      <c r="D561" s="23"/>
      <c r="E561" s="23"/>
      <c r="F561" s="23"/>
      <c r="G561" s="22">
        <f>IFERROR(IF(ROW()=3,$F$4,G560-CheckRegister4[[#This Row],[Debit   (-)]]+CheckRegister4[[#This Row],[Credit (+)]]),0)</f>
        <v>8000</v>
      </c>
    </row>
    <row r="562" spans="2:7" ht="30" customHeight="1" x14ac:dyDescent="0.3">
      <c r="B562" s="23"/>
      <c r="C562" s="23"/>
      <c r="D562" s="23"/>
      <c r="E562" s="23"/>
      <c r="F562" s="23"/>
      <c r="G562" s="22">
        <f>IFERROR(IF(ROW()=3,$F$4,G561-CheckRegister4[[#This Row],[Debit   (-)]]+CheckRegister4[[#This Row],[Credit (+)]]),0)</f>
        <v>8000</v>
      </c>
    </row>
    <row r="563" spans="2:7" ht="30" customHeight="1" x14ac:dyDescent="0.3">
      <c r="B563" s="23"/>
      <c r="C563" s="23"/>
      <c r="D563" s="23"/>
      <c r="E563" s="23"/>
      <c r="F563" s="23"/>
      <c r="G563" s="22">
        <f>IFERROR(IF(ROW()=3,$F$4,G562-CheckRegister4[[#This Row],[Debit   (-)]]+CheckRegister4[[#This Row],[Credit (+)]]),0)</f>
        <v>8000</v>
      </c>
    </row>
    <row r="564" spans="2:7" ht="30" customHeight="1" x14ac:dyDescent="0.3">
      <c r="B564" s="23"/>
      <c r="C564" s="23"/>
      <c r="D564" s="23"/>
      <c r="E564" s="23"/>
      <c r="F564" s="23"/>
      <c r="G564" s="22">
        <f>IFERROR(IF(ROW()=3,$F$4,G563-CheckRegister4[[#This Row],[Debit   (-)]]+CheckRegister4[[#This Row],[Credit (+)]]),0)</f>
        <v>8000</v>
      </c>
    </row>
    <row r="565" spans="2:7" ht="30" customHeight="1" x14ac:dyDescent="0.3">
      <c r="B565" s="23"/>
      <c r="C565" s="23"/>
      <c r="D565" s="23"/>
      <c r="E565" s="23"/>
      <c r="F565" s="23"/>
      <c r="G565" s="22">
        <f>IFERROR(IF(ROW()=3,$F$4,G564-CheckRegister4[[#This Row],[Debit   (-)]]+CheckRegister4[[#This Row],[Credit (+)]]),0)</f>
        <v>8000</v>
      </c>
    </row>
    <row r="566" spans="2:7" ht="30" customHeight="1" x14ac:dyDescent="0.3">
      <c r="B566" s="23"/>
      <c r="C566" s="23"/>
      <c r="D566" s="23"/>
      <c r="E566" s="23"/>
      <c r="F566" s="23"/>
      <c r="G566" s="22">
        <f>IFERROR(IF(ROW()=3,$F$4,G565-CheckRegister4[[#This Row],[Debit   (-)]]+CheckRegister4[[#This Row],[Credit (+)]]),0)</f>
        <v>8000</v>
      </c>
    </row>
    <row r="567" spans="2:7" ht="30" customHeight="1" x14ac:dyDescent="0.3">
      <c r="B567" s="23"/>
      <c r="C567" s="23"/>
      <c r="D567" s="23"/>
      <c r="E567" s="23"/>
      <c r="F567" s="23"/>
      <c r="G567" s="22">
        <f>IFERROR(IF(ROW()=3,$F$4,G566-CheckRegister4[[#This Row],[Debit   (-)]]+CheckRegister4[[#This Row],[Credit (+)]]),0)</f>
        <v>8000</v>
      </c>
    </row>
    <row r="568" spans="2:7" ht="30" customHeight="1" x14ac:dyDescent="0.3">
      <c r="B568" s="23"/>
      <c r="C568" s="23"/>
      <c r="D568" s="23"/>
      <c r="E568" s="23"/>
      <c r="F568" s="23"/>
      <c r="G568" s="22">
        <f>IFERROR(IF(ROW()=3,$F$4,G567-CheckRegister4[[#This Row],[Debit   (-)]]+CheckRegister4[[#This Row],[Credit (+)]]),0)</f>
        <v>8000</v>
      </c>
    </row>
    <row r="569" spans="2:7" ht="30" customHeight="1" x14ac:dyDescent="0.3">
      <c r="B569" s="23"/>
      <c r="C569" s="23"/>
      <c r="D569" s="23"/>
      <c r="E569" s="23"/>
      <c r="F569" s="23"/>
      <c r="G569" s="22">
        <f>IFERROR(IF(ROW()=3,$F$4,G568-CheckRegister4[[#This Row],[Debit   (-)]]+CheckRegister4[[#This Row],[Credit (+)]]),0)</f>
        <v>8000</v>
      </c>
    </row>
    <row r="570" spans="2:7" ht="30" customHeight="1" x14ac:dyDescent="0.3">
      <c r="B570" s="23"/>
      <c r="C570" s="23"/>
      <c r="D570" s="23"/>
      <c r="E570" s="23"/>
      <c r="F570" s="23"/>
      <c r="G570" s="22">
        <f>IFERROR(IF(ROW()=3,$F$4,G569-CheckRegister4[[#This Row],[Debit   (-)]]+CheckRegister4[[#This Row],[Credit (+)]]),0)</f>
        <v>8000</v>
      </c>
    </row>
    <row r="571" spans="2:7" ht="30" customHeight="1" x14ac:dyDescent="0.3">
      <c r="B571" s="23"/>
      <c r="C571" s="23"/>
      <c r="D571" s="23"/>
      <c r="E571" s="23"/>
      <c r="F571" s="23"/>
      <c r="G571" s="22">
        <f>IFERROR(IF(ROW()=3,$F$4,G570-CheckRegister4[[#This Row],[Debit   (-)]]+CheckRegister4[[#This Row],[Credit (+)]]),0)</f>
        <v>8000</v>
      </c>
    </row>
    <row r="572" spans="2:7" ht="30" customHeight="1" x14ac:dyDescent="0.3">
      <c r="B572" s="23"/>
      <c r="C572" s="23"/>
      <c r="D572" s="23"/>
      <c r="E572" s="23"/>
      <c r="F572" s="23"/>
      <c r="G572" s="22">
        <f>IFERROR(IF(ROW()=3,$F$4,G571-CheckRegister4[[#This Row],[Debit   (-)]]+CheckRegister4[[#This Row],[Credit (+)]]),0)</f>
        <v>8000</v>
      </c>
    </row>
    <row r="573" spans="2:7" ht="30" customHeight="1" x14ac:dyDescent="0.3">
      <c r="B573" s="23"/>
      <c r="C573" s="23"/>
      <c r="D573" s="23"/>
      <c r="E573" s="23"/>
      <c r="F573" s="23"/>
      <c r="G573" s="22">
        <f>IFERROR(IF(ROW()=3,$F$4,G572-CheckRegister4[[#This Row],[Debit   (-)]]+CheckRegister4[[#This Row],[Credit (+)]]),0)</f>
        <v>8000</v>
      </c>
    </row>
    <row r="574" spans="2:7" ht="30" customHeight="1" x14ac:dyDescent="0.3">
      <c r="B574" s="23"/>
      <c r="C574" s="23"/>
      <c r="D574" s="23"/>
      <c r="E574" s="23"/>
      <c r="F574" s="23"/>
      <c r="G574" s="22">
        <f>IFERROR(IF(ROW()=3,$F$4,G573-CheckRegister4[[#This Row],[Debit   (-)]]+CheckRegister4[[#This Row],[Credit (+)]]),0)</f>
        <v>8000</v>
      </c>
    </row>
    <row r="575" spans="2:7" ht="30" customHeight="1" x14ac:dyDescent="0.3">
      <c r="B575" s="23"/>
      <c r="C575" s="23"/>
      <c r="D575" s="23"/>
      <c r="E575" s="23"/>
      <c r="F575" s="23"/>
      <c r="G575" s="22">
        <f>IFERROR(IF(ROW()=3,$F$4,G574-CheckRegister4[[#This Row],[Debit   (-)]]+CheckRegister4[[#This Row],[Credit (+)]]),0)</f>
        <v>8000</v>
      </c>
    </row>
    <row r="576" spans="2:7" ht="30" customHeight="1" x14ac:dyDescent="0.3">
      <c r="B576" s="23"/>
      <c r="C576" s="23"/>
      <c r="D576" s="23"/>
      <c r="E576" s="23"/>
      <c r="F576" s="23"/>
      <c r="G576" s="22">
        <f>IFERROR(IF(ROW()=3,$F$4,G575-CheckRegister4[[#This Row],[Debit   (-)]]+CheckRegister4[[#This Row],[Credit (+)]]),0)</f>
        <v>8000</v>
      </c>
    </row>
    <row r="577" spans="2:7" ht="30" customHeight="1" x14ac:dyDescent="0.3">
      <c r="B577" s="23"/>
      <c r="C577" s="23"/>
      <c r="D577" s="23"/>
      <c r="E577" s="23"/>
      <c r="F577" s="23"/>
      <c r="G577" s="22">
        <f>IFERROR(IF(ROW()=3,$F$4,G576-CheckRegister4[[#This Row],[Debit   (-)]]+CheckRegister4[[#This Row],[Credit (+)]]),0)</f>
        <v>8000</v>
      </c>
    </row>
    <row r="578" spans="2:7" ht="30" customHeight="1" x14ac:dyDescent="0.3">
      <c r="B578" s="23"/>
      <c r="C578" s="23"/>
      <c r="D578" s="23"/>
      <c r="E578" s="23"/>
      <c r="F578" s="23"/>
      <c r="G578" s="22">
        <f>IFERROR(IF(ROW()=3,$F$4,G577-CheckRegister4[[#This Row],[Debit   (-)]]+CheckRegister4[[#This Row],[Credit (+)]]),0)</f>
        <v>8000</v>
      </c>
    </row>
    <row r="579" spans="2:7" ht="30" customHeight="1" x14ac:dyDescent="0.3">
      <c r="B579" s="23"/>
      <c r="C579" s="23"/>
      <c r="D579" s="23"/>
      <c r="E579" s="23"/>
      <c r="F579" s="23"/>
      <c r="G579" s="22">
        <f>IFERROR(IF(ROW()=3,$F$4,G578-CheckRegister4[[#This Row],[Debit   (-)]]+CheckRegister4[[#This Row],[Credit (+)]]),0)</f>
        <v>8000</v>
      </c>
    </row>
    <row r="580" spans="2:7" ht="30" customHeight="1" x14ac:dyDescent="0.3">
      <c r="B580" s="23"/>
      <c r="C580" s="23"/>
      <c r="D580" s="23"/>
      <c r="E580" s="23"/>
      <c r="F580" s="23"/>
      <c r="G580" s="22">
        <f>IFERROR(IF(ROW()=3,$F$4,G579-CheckRegister4[[#This Row],[Debit   (-)]]+CheckRegister4[[#This Row],[Credit (+)]]),0)</f>
        <v>8000</v>
      </c>
    </row>
    <row r="581" spans="2:7" ht="30" customHeight="1" x14ac:dyDescent="0.3">
      <c r="B581" s="23"/>
      <c r="C581" s="23"/>
      <c r="D581" s="23"/>
      <c r="E581" s="23"/>
      <c r="F581" s="23"/>
      <c r="G581" s="22">
        <f>IFERROR(IF(ROW()=3,$F$4,G580-CheckRegister4[[#This Row],[Debit   (-)]]+CheckRegister4[[#This Row],[Credit (+)]]),0)</f>
        <v>8000</v>
      </c>
    </row>
    <row r="582" spans="2:7" ht="30" customHeight="1" x14ac:dyDescent="0.3">
      <c r="B582" s="23"/>
      <c r="C582" s="23"/>
      <c r="D582" s="23"/>
      <c r="E582" s="23"/>
      <c r="F582" s="23"/>
      <c r="G582" s="22">
        <f>IFERROR(IF(ROW()=3,$F$4,G581-CheckRegister4[[#This Row],[Debit   (-)]]+CheckRegister4[[#This Row],[Credit (+)]]),0)</f>
        <v>8000</v>
      </c>
    </row>
    <row r="583" spans="2:7" ht="30" customHeight="1" x14ac:dyDescent="0.3">
      <c r="B583" s="23"/>
      <c r="C583" s="23"/>
      <c r="D583" s="23"/>
      <c r="E583" s="23"/>
      <c r="F583" s="23"/>
      <c r="G583" s="22">
        <f>IFERROR(IF(ROW()=3,$F$4,G582-CheckRegister4[[#This Row],[Debit   (-)]]+CheckRegister4[[#This Row],[Credit (+)]]),0)</f>
        <v>8000</v>
      </c>
    </row>
    <row r="584" spans="2:7" ht="30" customHeight="1" x14ac:dyDescent="0.3">
      <c r="B584" s="23"/>
      <c r="C584" s="23"/>
      <c r="D584" s="23"/>
      <c r="E584" s="23"/>
      <c r="F584" s="23"/>
      <c r="G584" s="22">
        <f>IFERROR(IF(ROW()=3,$F$4,G583-CheckRegister4[[#This Row],[Debit   (-)]]+CheckRegister4[[#This Row],[Credit (+)]]),0)</f>
        <v>8000</v>
      </c>
    </row>
    <row r="585" spans="2:7" ht="30" customHeight="1" x14ac:dyDescent="0.3">
      <c r="B585" s="23"/>
      <c r="C585" s="23"/>
      <c r="D585" s="23"/>
      <c r="E585" s="23"/>
      <c r="F585" s="23"/>
      <c r="G585" s="22">
        <f>IFERROR(IF(ROW()=3,$F$4,G584-CheckRegister4[[#This Row],[Debit   (-)]]+CheckRegister4[[#This Row],[Credit (+)]]),0)</f>
        <v>8000</v>
      </c>
    </row>
    <row r="586" spans="2:7" ht="30" customHeight="1" x14ac:dyDescent="0.3">
      <c r="B586" s="23"/>
      <c r="C586" s="23"/>
      <c r="D586" s="23"/>
      <c r="E586" s="23"/>
      <c r="F586" s="23"/>
      <c r="G586" s="22">
        <f>IFERROR(IF(ROW()=3,$F$4,G585-CheckRegister4[[#This Row],[Debit   (-)]]+CheckRegister4[[#This Row],[Credit (+)]]),0)</f>
        <v>8000</v>
      </c>
    </row>
    <row r="587" spans="2:7" ht="30" customHeight="1" x14ac:dyDescent="0.3">
      <c r="B587" s="23"/>
      <c r="C587" s="23"/>
      <c r="D587" s="23"/>
      <c r="E587" s="23"/>
      <c r="F587" s="23"/>
      <c r="G587" s="22">
        <f>IFERROR(IF(ROW()=3,$F$4,G586-CheckRegister4[[#This Row],[Debit   (-)]]+CheckRegister4[[#This Row],[Credit (+)]]),0)</f>
        <v>8000</v>
      </c>
    </row>
    <row r="588" spans="2:7" ht="30" customHeight="1" x14ac:dyDescent="0.3">
      <c r="B588" s="23"/>
      <c r="C588" s="23"/>
      <c r="D588" s="23"/>
      <c r="E588" s="23"/>
      <c r="F588" s="23"/>
      <c r="G588" s="22">
        <f>IFERROR(IF(ROW()=3,$F$4,G587-CheckRegister4[[#This Row],[Debit   (-)]]+CheckRegister4[[#This Row],[Credit (+)]]),0)</f>
        <v>8000</v>
      </c>
    </row>
    <row r="589" spans="2:7" ht="30" customHeight="1" x14ac:dyDescent="0.3">
      <c r="B589" s="23"/>
      <c r="C589" s="23"/>
      <c r="D589" s="23"/>
      <c r="E589" s="23"/>
      <c r="F589" s="23"/>
      <c r="G589" s="22">
        <f>IFERROR(IF(ROW()=3,$F$4,G588-CheckRegister4[[#This Row],[Debit   (-)]]+CheckRegister4[[#This Row],[Credit (+)]]),0)</f>
        <v>8000</v>
      </c>
    </row>
    <row r="590" spans="2:7" ht="30" customHeight="1" x14ac:dyDescent="0.3">
      <c r="B590" s="23"/>
      <c r="C590" s="23"/>
      <c r="D590" s="23"/>
      <c r="E590" s="23"/>
      <c r="F590" s="23"/>
      <c r="G590" s="22">
        <f>IFERROR(IF(ROW()=3,$F$4,G589-CheckRegister4[[#This Row],[Debit   (-)]]+CheckRegister4[[#This Row],[Credit (+)]]),0)</f>
        <v>8000</v>
      </c>
    </row>
    <row r="591" spans="2:7" ht="30" customHeight="1" x14ac:dyDescent="0.3">
      <c r="B591" s="23"/>
      <c r="C591" s="23"/>
      <c r="D591" s="23"/>
      <c r="E591" s="23"/>
      <c r="F591" s="23"/>
      <c r="G591" s="22">
        <f>IFERROR(IF(ROW()=3,$F$4,G590-CheckRegister4[[#This Row],[Debit   (-)]]+CheckRegister4[[#This Row],[Credit (+)]]),0)</f>
        <v>8000</v>
      </c>
    </row>
    <row r="592" spans="2:7" ht="30" customHeight="1" x14ac:dyDescent="0.3">
      <c r="B592" s="23"/>
      <c r="C592" s="23"/>
      <c r="D592" s="23"/>
      <c r="E592" s="23"/>
      <c r="F592" s="23"/>
      <c r="G592" s="22">
        <f>IFERROR(IF(ROW()=3,$F$4,G591-CheckRegister4[[#This Row],[Debit   (-)]]+CheckRegister4[[#This Row],[Credit (+)]]),0)</f>
        <v>8000</v>
      </c>
    </row>
    <row r="593" spans="2:7" ht="30" customHeight="1" x14ac:dyDescent="0.3">
      <c r="B593" s="23"/>
      <c r="C593" s="23"/>
      <c r="D593" s="23"/>
      <c r="E593" s="23"/>
      <c r="F593" s="23"/>
      <c r="G593" s="22">
        <f>IFERROR(IF(ROW()=3,$F$4,G592-CheckRegister4[[#This Row],[Debit   (-)]]+CheckRegister4[[#This Row],[Credit (+)]]),0)</f>
        <v>8000</v>
      </c>
    </row>
    <row r="594" spans="2:7" ht="30" customHeight="1" x14ac:dyDescent="0.3">
      <c r="B594" s="23"/>
      <c r="C594" s="23"/>
      <c r="D594" s="23"/>
      <c r="E594" s="23"/>
      <c r="F594" s="23"/>
      <c r="G594" s="22">
        <f>IFERROR(IF(ROW()=3,$F$4,G593-CheckRegister4[[#This Row],[Debit   (-)]]+CheckRegister4[[#This Row],[Credit (+)]]),0)</f>
        <v>8000</v>
      </c>
    </row>
    <row r="595" spans="2:7" ht="30" customHeight="1" x14ac:dyDescent="0.3">
      <c r="B595" s="23"/>
      <c r="C595" s="23"/>
      <c r="D595" s="23"/>
      <c r="E595" s="23"/>
      <c r="F595" s="23"/>
      <c r="G595" s="22">
        <f>IFERROR(IF(ROW()=3,$F$4,G594-CheckRegister4[[#This Row],[Debit   (-)]]+CheckRegister4[[#This Row],[Credit (+)]]),0)</f>
        <v>8000</v>
      </c>
    </row>
    <row r="596" spans="2:7" ht="30" customHeight="1" x14ac:dyDescent="0.3">
      <c r="B596" s="23"/>
      <c r="C596" s="23"/>
      <c r="D596" s="23"/>
      <c r="E596" s="23"/>
      <c r="F596" s="23"/>
      <c r="G596" s="22">
        <f>IFERROR(IF(ROW()=3,$F$4,G595-CheckRegister4[[#This Row],[Debit   (-)]]+CheckRegister4[[#This Row],[Credit (+)]]),0)</f>
        <v>8000</v>
      </c>
    </row>
    <row r="597" spans="2:7" ht="30" customHeight="1" x14ac:dyDescent="0.3">
      <c r="B597" s="23"/>
      <c r="C597" s="23"/>
      <c r="D597" s="23"/>
      <c r="E597" s="23"/>
      <c r="F597" s="23"/>
      <c r="G597" s="22">
        <f>IFERROR(IF(ROW()=3,$F$4,G596-CheckRegister4[[#This Row],[Debit   (-)]]+CheckRegister4[[#This Row],[Credit (+)]]),0)</f>
        <v>8000</v>
      </c>
    </row>
    <row r="598" spans="2:7" ht="30" customHeight="1" x14ac:dyDescent="0.3">
      <c r="B598" s="23"/>
      <c r="C598" s="23"/>
      <c r="D598" s="23"/>
      <c r="E598" s="23"/>
      <c r="F598" s="23"/>
      <c r="G598" s="22">
        <f>IFERROR(IF(ROW()=3,$F$4,G597-CheckRegister4[[#This Row],[Debit   (-)]]+CheckRegister4[[#This Row],[Credit (+)]]),0)</f>
        <v>8000</v>
      </c>
    </row>
    <row r="599" spans="2:7" ht="30" customHeight="1" x14ac:dyDescent="0.3">
      <c r="B599" s="23"/>
      <c r="C599" s="23"/>
      <c r="D599" s="23"/>
      <c r="E599" s="23"/>
      <c r="F599" s="23"/>
      <c r="G599" s="22">
        <f>IFERROR(IF(ROW()=3,$F$4,G598-CheckRegister4[[#This Row],[Debit   (-)]]+CheckRegister4[[#This Row],[Credit (+)]]),0)</f>
        <v>8000</v>
      </c>
    </row>
    <row r="600" spans="2:7" ht="30" customHeight="1" x14ac:dyDescent="0.3">
      <c r="B600" s="23"/>
      <c r="C600" s="23"/>
      <c r="D600" s="23"/>
      <c r="E600" s="23"/>
      <c r="F600" s="23"/>
      <c r="G600" s="22">
        <f>IFERROR(IF(ROW()=3,$F$4,G599-CheckRegister4[[#This Row],[Debit   (-)]]+CheckRegister4[[#This Row],[Credit (+)]]),0)</f>
        <v>8000</v>
      </c>
    </row>
    <row r="601" spans="2:7" ht="30" customHeight="1" x14ac:dyDescent="0.3">
      <c r="B601" s="23"/>
      <c r="C601" s="23"/>
      <c r="D601" s="23"/>
      <c r="E601" s="23"/>
      <c r="F601" s="23"/>
      <c r="G601" s="22">
        <f>IFERROR(IF(ROW()=3,$F$4,G600-CheckRegister4[[#This Row],[Debit   (-)]]+CheckRegister4[[#This Row],[Credit (+)]]),0)</f>
        <v>8000</v>
      </c>
    </row>
    <row r="602" spans="2:7" ht="30" customHeight="1" x14ac:dyDescent="0.3">
      <c r="B602" s="23"/>
      <c r="C602" s="23"/>
      <c r="D602" s="23"/>
      <c r="E602" s="23"/>
      <c r="F602" s="23"/>
      <c r="G602" s="22">
        <f>IFERROR(IF(ROW()=3,$F$4,G601-CheckRegister4[[#This Row],[Debit   (-)]]+CheckRegister4[[#This Row],[Credit (+)]]),0)</f>
        <v>8000</v>
      </c>
    </row>
    <row r="603" spans="2:7" ht="30" customHeight="1" x14ac:dyDescent="0.3">
      <c r="B603" s="23"/>
      <c r="C603" s="23"/>
      <c r="D603" s="23"/>
      <c r="E603" s="23"/>
      <c r="F603" s="23"/>
      <c r="G603" s="22">
        <f>IFERROR(IF(ROW()=3,$F$4,G602-CheckRegister4[[#This Row],[Debit   (-)]]+CheckRegister4[[#This Row],[Credit (+)]]),0)</f>
        <v>8000</v>
      </c>
    </row>
    <row r="604" spans="2:7" ht="30" customHeight="1" x14ac:dyDescent="0.3">
      <c r="B604" s="23"/>
      <c r="C604" s="23"/>
      <c r="D604" s="23"/>
      <c r="E604" s="23"/>
      <c r="F604" s="23"/>
      <c r="G604" s="22">
        <f>IFERROR(IF(ROW()=3,$F$4,G603-CheckRegister4[[#This Row],[Debit   (-)]]+CheckRegister4[[#This Row],[Credit (+)]]),0)</f>
        <v>8000</v>
      </c>
    </row>
    <row r="605" spans="2:7" ht="30" customHeight="1" x14ac:dyDescent="0.3">
      <c r="B605" s="23"/>
      <c r="C605" s="23"/>
      <c r="D605" s="23"/>
      <c r="E605" s="23"/>
      <c r="F605" s="23"/>
      <c r="G605" s="22">
        <f>IFERROR(IF(ROW()=3,$F$4,G604-CheckRegister4[[#This Row],[Debit   (-)]]+CheckRegister4[[#This Row],[Credit (+)]]),0)</f>
        <v>8000</v>
      </c>
    </row>
    <row r="606" spans="2:7" ht="30" customHeight="1" x14ac:dyDescent="0.3">
      <c r="B606" s="23"/>
      <c r="C606" s="23"/>
      <c r="D606" s="23"/>
      <c r="E606" s="23"/>
      <c r="F606" s="23"/>
      <c r="G606" s="22">
        <f>IFERROR(IF(ROW()=3,$F$4,G605-CheckRegister4[[#This Row],[Debit   (-)]]+CheckRegister4[[#This Row],[Credit (+)]]),0)</f>
        <v>8000</v>
      </c>
    </row>
    <row r="607" spans="2:7" ht="30" customHeight="1" x14ac:dyDescent="0.3">
      <c r="B607" s="23"/>
      <c r="C607" s="23"/>
      <c r="D607" s="23"/>
      <c r="E607" s="23"/>
      <c r="F607" s="23"/>
      <c r="G607" s="22">
        <f>IFERROR(IF(ROW()=3,$F$4,G606-CheckRegister4[[#This Row],[Debit   (-)]]+CheckRegister4[[#This Row],[Credit (+)]]),0)</f>
        <v>8000</v>
      </c>
    </row>
    <row r="608" spans="2:7" ht="30" customHeight="1" x14ac:dyDescent="0.3">
      <c r="B608" s="23"/>
      <c r="C608" s="23"/>
      <c r="D608" s="23"/>
      <c r="E608" s="23"/>
      <c r="F608" s="23"/>
      <c r="G608" s="22">
        <f>IFERROR(IF(ROW()=3,$F$4,G607-CheckRegister4[[#This Row],[Debit   (-)]]+CheckRegister4[[#This Row],[Credit (+)]]),0)</f>
        <v>8000</v>
      </c>
    </row>
    <row r="609" spans="2:7" ht="30" customHeight="1" x14ac:dyDescent="0.3">
      <c r="B609" s="23"/>
      <c r="C609" s="23"/>
      <c r="D609" s="23"/>
      <c r="E609" s="23"/>
      <c r="F609" s="23"/>
      <c r="G609" s="22">
        <f>IFERROR(IF(ROW()=3,$F$4,G608-CheckRegister4[[#This Row],[Debit   (-)]]+CheckRegister4[[#This Row],[Credit (+)]]),0)</f>
        <v>8000</v>
      </c>
    </row>
    <row r="610" spans="2:7" ht="30" customHeight="1" x14ac:dyDescent="0.3">
      <c r="B610" s="23"/>
      <c r="C610" s="23"/>
      <c r="D610" s="23"/>
      <c r="E610" s="23"/>
      <c r="F610" s="23"/>
      <c r="G610" s="22">
        <f>IFERROR(IF(ROW()=3,$F$4,G609-CheckRegister4[[#This Row],[Debit   (-)]]+CheckRegister4[[#This Row],[Credit (+)]]),0)</f>
        <v>8000</v>
      </c>
    </row>
    <row r="611" spans="2:7" ht="30" customHeight="1" x14ac:dyDescent="0.3">
      <c r="B611" s="23"/>
      <c r="C611" s="23"/>
      <c r="D611" s="23"/>
      <c r="E611" s="23"/>
      <c r="F611" s="23"/>
      <c r="G611" s="22">
        <f>IFERROR(IF(ROW()=3,$F$4,G610-CheckRegister4[[#This Row],[Debit   (-)]]+CheckRegister4[[#This Row],[Credit (+)]]),0)</f>
        <v>8000</v>
      </c>
    </row>
    <row r="612" spans="2:7" ht="30" customHeight="1" x14ac:dyDescent="0.3">
      <c r="B612" s="23"/>
      <c r="C612" s="23"/>
      <c r="D612" s="23"/>
      <c r="E612" s="23"/>
      <c r="F612" s="23"/>
      <c r="G612" s="22">
        <f>IFERROR(IF(ROW()=3,$F$4,G611-CheckRegister4[[#This Row],[Debit   (-)]]+CheckRegister4[[#This Row],[Credit (+)]]),0)</f>
        <v>8000</v>
      </c>
    </row>
    <row r="613" spans="2:7" ht="30" customHeight="1" x14ac:dyDescent="0.3">
      <c r="B613" s="23"/>
      <c r="C613" s="23"/>
      <c r="D613" s="23"/>
      <c r="E613" s="23"/>
      <c r="F613" s="23"/>
      <c r="G613" s="22">
        <f>IFERROR(IF(ROW()=3,$F$4,G612-CheckRegister4[[#This Row],[Debit   (-)]]+CheckRegister4[[#This Row],[Credit (+)]]),0)</f>
        <v>8000</v>
      </c>
    </row>
    <row r="614" spans="2:7" ht="30" customHeight="1" x14ac:dyDescent="0.3">
      <c r="B614" s="23"/>
      <c r="C614" s="23"/>
      <c r="D614" s="23"/>
      <c r="E614" s="23"/>
      <c r="F614" s="23"/>
      <c r="G614" s="22">
        <f>IFERROR(IF(ROW()=3,$F$4,G613-CheckRegister4[[#This Row],[Debit   (-)]]+CheckRegister4[[#This Row],[Credit (+)]]),0)</f>
        <v>8000</v>
      </c>
    </row>
    <row r="615" spans="2:7" ht="30" customHeight="1" x14ac:dyDescent="0.3">
      <c r="B615" s="23"/>
      <c r="C615" s="23"/>
      <c r="D615" s="23"/>
      <c r="E615" s="23"/>
      <c r="F615" s="23"/>
      <c r="G615" s="22">
        <f>IFERROR(IF(ROW()=3,$F$4,G614-CheckRegister4[[#This Row],[Debit   (-)]]+CheckRegister4[[#This Row],[Credit (+)]]),0)</f>
        <v>8000</v>
      </c>
    </row>
    <row r="616" spans="2:7" ht="30" customHeight="1" x14ac:dyDescent="0.3">
      <c r="B616" s="23"/>
      <c r="C616" s="23"/>
      <c r="D616" s="23"/>
      <c r="E616" s="23"/>
      <c r="F616" s="23"/>
      <c r="G616" s="22">
        <f>IFERROR(IF(ROW()=3,$F$4,G615-CheckRegister4[[#This Row],[Debit   (-)]]+CheckRegister4[[#This Row],[Credit (+)]]),0)</f>
        <v>8000</v>
      </c>
    </row>
    <row r="617" spans="2:7" ht="30" customHeight="1" x14ac:dyDescent="0.3">
      <c r="B617" s="23"/>
      <c r="C617" s="23"/>
      <c r="D617" s="23"/>
      <c r="E617" s="23"/>
      <c r="F617" s="23"/>
      <c r="G617" s="22">
        <f>IFERROR(IF(ROW()=3,$F$4,G616-CheckRegister4[[#This Row],[Debit   (-)]]+CheckRegister4[[#This Row],[Credit (+)]]),0)</f>
        <v>8000</v>
      </c>
    </row>
    <row r="618" spans="2:7" ht="30" customHeight="1" x14ac:dyDescent="0.3">
      <c r="B618" s="23"/>
      <c r="C618" s="23"/>
      <c r="D618" s="23"/>
      <c r="E618" s="23"/>
      <c r="F618" s="23"/>
      <c r="G618" s="22">
        <f>IFERROR(IF(ROW()=3,$F$4,G617-CheckRegister4[[#This Row],[Debit   (-)]]+CheckRegister4[[#This Row],[Credit (+)]]),0)</f>
        <v>8000</v>
      </c>
    </row>
    <row r="619" spans="2:7" ht="30" customHeight="1" x14ac:dyDescent="0.3">
      <c r="B619" s="23"/>
      <c r="C619" s="23"/>
      <c r="D619" s="23"/>
      <c r="E619" s="23"/>
      <c r="F619" s="23"/>
      <c r="G619" s="22">
        <f>IFERROR(IF(ROW()=3,$F$4,G618-CheckRegister4[[#This Row],[Debit   (-)]]+CheckRegister4[[#This Row],[Credit (+)]]),0)</f>
        <v>8000</v>
      </c>
    </row>
    <row r="620" spans="2:7" ht="30" customHeight="1" x14ac:dyDescent="0.3">
      <c r="B620" s="23"/>
      <c r="C620" s="23"/>
      <c r="D620" s="23"/>
      <c r="E620" s="23"/>
      <c r="F620" s="23"/>
      <c r="G620" s="22">
        <f>IFERROR(IF(ROW()=3,$F$4,G619-CheckRegister4[[#This Row],[Debit   (-)]]+CheckRegister4[[#This Row],[Credit (+)]]),0)</f>
        <v>8000</v>
      </c>
    </row>
    <row r="621" spans="2:7" ht="30" customHeight="1" x14ac:dyDescent="0.3">
      <c r="B621" s="23"/>
      <c r="C621" s="23"/>
      <c r="D621" s="23"/>
      <c r="E621" s="23"/>
      <c r="F621" s="23"/>
      <c r="G621" s="22">
        <f>IFERROR(IF(ROW()=3,$F$4,G620-CheckRegister4[[#This Row],[Debit   (-)]]+CheckRegister4[[#This Row],[Credit (+)]]),0)</f>
        <v>8000</v>
      </c>
    </row>
    <row r="622" spans="2:7" ht="30" customHeight="1" x14ac:dyDescent="0.3">
      <c r="B622" s="23"/>
      <c r="C622" s="23"/>
      <c r="D622" s="23"/>
      <c r="E622" s="23"/>
      <c r="F622" s="23"/>
      <c r="G622" s="22">
        <f>IFERROR(IF(ROW()=3,$F$4,G621-CheckRegister4[[#This Row],[Debit   (-)]]+CheckRegister4[[#This Row],[Credit (+)]]),0)</f>
        <v>8000</v>
      </c>
    </row>
    <row r="623" spans="2:7" ht="30" customHeight="1" x14ac:dyDescent="0.3">
      <c r="B623" s="23"/>
      <c r="C623" s="23"/>
      <c r="D623" s="23"/>
      <c r="E623" s="23"/>
      <c r="F623" s="23"/>
      <c r="G623" s="22">
        <f>IFERROR(IF(ROW()=3,$F$4,G622-CheckRegister4[[#This Row],[Debit   (-)]]+CheckRegister4[[#This Row],[Credit (+)]]),0)</f>
        <v>8000</v>
      </c>
    </row>
    <row r="624" spans="2:7" ht="30" customHeight="1" x14ac:dyDescent="0.3">
      <c r="B624" s="23"/>
      <c r="C624" s="23"/>
      <c r="D624" s="23"/>
      <c r="E624" s="23"/>
      <c r="F624" s="23"/>
      <c r="G624" s="22">
        <f>IFERROR(IF(ROW()=3,$F$4,G623-CheckRegister4[[#This Row],[Debit   (-)]]+CheckRegister4[[#This Row],[Credit (+)]]),0)</f>
        <v>8000</v>
      </c>
    </row>
    <row r="625" spans="2:7" ht="30" customHeight="1" x14ac:dyDescent="0.3">
      <c r="B625" s="23"/>
      <c r="C625" s="23"/>
      <c r="D625" s="23"/>
      <c r="E625" s="23"/>
      <c r="F625" s="23"/>
      <c r="G625" s="22">
        <f>IFERROR(IF(ROW()=3,$F$4,G624-CheckRegister4[[#This Row],[Debit   (-)]]+CheckRegister4[[#This Row],[Credit (+)]]),0)</f>
        <v>8000</v>
      </c>
    </row>
    <row r="626" spans="2:7" ht="30" customHeight="1" x14ac:dyDescent="0.3">
      <c r="B626" s="23"/>
      <c r="C626" s="23"/>
      <c r="D626" s="23"/>
      <c r="E626" s="23"/>
      <c r="F626" s="23"/>
      <c r="G626" s="22">
        <f>IFERROR(IF(ROW()=3,$F$4,G625-CheckRegister4[[#This Row],[Debit   (-)]]+CheckRegister4[[#This Row],[Credit (+)]]),0)</f>
        <v>8000</v>
      </c>
    </row>
    <row r="627" spans="2:7" ht="30" customHeight="1" x14ac:dyDescent="0.3">
      <c r="B627" s="23"/>
      <c r="C627" s="23"/>
      <c r="D627" s="23"/>
      <c r="E627" s="23"/>
      <c r="F627" s="23"/>
      <c r="G627" s="22">
        <f>IFERROR(IF(ROW()=3,$F$4,G626-CheckRegister4[[#This Row],[Debit   (-)]]+CheckRegister4[[#This Row],[Credit (+)]]),0)</f>
        <v>8000</v>
      </c>
    </row>
    <row r="628" spans="2:7" ht="30" customHeight="1" x14ac:dyDescent="0.3">
      <c r="B628" s="23"/>
      <c r="C628" s="23"/>
      <c r="D628" s="23"/>
      <c r="E628" s="23"/>
      <c r="F628" s="23"/>
      <c r="G628" s="22">
        <f>IFERROR(IF(ROW()=3,$F$4,G627-CheckRegister4[[#This Row],[Debit   (-)]]+CheckRegister4[[#This Row],[Credit (+)]]),0)</f>
        <v>8000</v>
      </c>
    </row>
    <row r="629" spans="2:7" ht="30" customHeight="1" x14ac:dyDescent="0.3">
      <c r="B629" s="23"/>
      <c r="C629" s="23"/>
      <c r="D629" s="23"/>
      <c r="E629" s="23"/>
      <c r="F629" s="23"/>
      <c r="G629" s="22">
        <f>IFERROR(IF(ROW()=3,$F$4,G628-CheckRegister4[[#This Row],[Debit   (-)]]+CheckRegister4[[#This Row],[Credit (+)]]),0)</f>
        <v>8000</v>
      </c>
    </row>
    <row r="630" spans="2:7" ht="30" customHeight="1" x14ac:dyDescent="0.3">
      <c r="B630" s="23"/>
      <c r="C630" s="23"/>
      <c r="D630" s="23"/>
      <c r="E630" s="23"/>
      <c r="F630" s="23"/>
      <c r="G630" s="22">
        <f>IFERROR(IF(ROW()=3,$F$4,G629-CheckRegister4[[#This Row],[Debit   (-)]]+CheckRegister4[[#This Row],[Credit (+)]]),0)</f>
        <v>8000</v>
      </c>
    </row>
    <row r="631" spans="2:7" ht="30" customHeight="1" x14ac:dyDescent="0.3">
      <c r="B631" s="23"/>
      <c r="C631" s="23"/>
      <c r="D631" s="23"/>
      <c r="E631" s="23"/>
      <c r="F631" s="23"/>
      <c r="G631" s="22">
        <f>IFERROR(IF(ROW()=3,$F$4,G630-CheckRegister4[[#This Row],[Debit   (-)]]+CheckRegister4[[#This Row],[Credit (+)]]),0)</f>
        <v>8000</v>
      </c>
    </row>
    <row r="632" spans="2:7" ht="30" customHeight="1" x14ac:dyDescent="0.3">
      <c r="B632" s="23"/>
      <c r="C632" s="23"/>
      <c r="D632" s="23"/>
      <c r="E632" s="23"/>
      <c r="F632" s="23"/>
      <c r="G632" s="22">
        <f>IFERROR(IF(ROW()=3,$F$4,G631-CheckRegister4[[#This Row],[Debit   (-)]]+CheckRegister4[[#This Row],[Credit (+)]]),0)</f>
        <v>8000</v>
      </c>
    </row>
    <row r="633" spans="2:7" ht="30" customHeight="1" x14ac:dyDescent="0.3">
      <c r="B633" s="23"/>
      <c r="C633" s="23"/>
      <c r="D633" s="23"/>
      <c r="E633" s="23"/>
      <c r="F633" s="23"/>
      <c r="G633" s="22">
        <f>IFERROR(IF(ROW()=3,$F$4,G632-CheckRegister4[[#This Row],[Debit   (-)]]+CheckRegister4[[#This Row],[Credit (+)]]),0)</f>
        <v>8000</v>
      </c>
    </row>
    <row r="634" spans="2:7" ht="30" customHeight="1" x14ac:dyDescent="0.3">
      <c r="B634" s="23"/>
      <c r="C634" s="23"/>
      <c r="D634" s="23"/>
      <c r="E634" s="23"/>
      <c r="F634" s="23"/>
      <c r="G634" s="22">
        <f>IFERROR(IF(ROW()=3,$F$4,G633-CheckRegister4[[#This Row],[Debit   (-)]]+CheckRegister4[[#This Row],[Credit (+)]]),0)</f>
        <v>8000</v>
      </c>
    </row>
    <row r="635" spans="2:7" ht="30" customHeight="1" x14ac:dyDescent="0.3">
      <c r="B635" s="23"/>
      <c r="C635" s="23"/>
      <c r="D635" s="23"/>
      <c r="E635" s="23"/>
      <c r="F635" s="23"/>
      <c r="G635" s="22">
        <f>IFERROR(IF(ROW()=3,$F$4,G634-CheckRegister4[[#This Row],[Debit   (-)]]+CheckRegister4[[#This Row],[Credit (+)]]),0)</f>
        <v>8000</v>
      </c>
    </row>
    <row r="636" spans="2:7" ht="30" customHeight="1" x14ac:dyDescent="0.3">
      <c r="B636" s="23"/>
      <c r="C636" s="23"/>
      <c r="D636" s="23"/>
      <c r="E636" s="23"/>
      <c r="F636" s="23"/>
      <c r="G636" s="22">
        <f>IFERROR(IF(ROW()=3,$F$4,G635-CheckRegister4[[#This Row],[Debit   (-)]]+CheckRegister4[[#This Row],[Credit (+)]]),0)</f>
        <v>8000</v>
      </c>
    </row>
    <row r="637" spans="2:7" ht="30" customHeight="1" x14ac:dyDescent="0.3">
      <c r="B637" s="23"/>
      <c r="C637" s="23"/>
      <c r="D637" s="23"/>
      <c r="E637" s="23"/>
      <c r="F637" s="23"/>
      <c r="G637" s="22">
        <f>IFERROR(IF(ROW()=3,$F$4,G636-CheckRegister4[[#This Row],[Debit   (-)]]+CheckRegister4[[#This Row],[Credit (+)]]),0)</f>
        <v>8000</v>
      </c>
    </row>
    <row r="638" spans="2:7" ht="30" customHeight="1" x14ac:dyDescent="0.3">
      <c r="B638" s="23"/>
      <c r="C638" s="23"/>
      <c r="D638" s="23"/>
      <c r="E638" s="23"/>
      <c r="F638" s="23"/>
      <c r="G638" s="22">
        <f>IFERROR(IF(ROW()=3,$F$4,G637-CheckRegister4[[#This Row],[Debit   (-)]]+CheckRegister4[[#This Row],[Credit (+)]]),0)</f>
        <v>8000</v>
      </c>
    </row>
    <row r="639" spans="2:7" ht="30" customHeight="1" x14ac:dyDescent="0.3">
      <c r="B639" s="23"/>
      <c r="C639" s="23"/>
      <c r="D639" s="23"/>
      <c r="E639" s="23"/>
      <c r="F639" s="23"/>
      <c r="G639" s="22">
        <f>IFERROR(IF(ROW()=3,$F$4,G638-CheckRegister4[[#This Row],[Debit   (-)]]+CheckRegister4[[#This Row],[Credit (+)]]),0)</f>
        <v>8000</v>
      </c>
    </row>
    <row r="640" spans="2:7" ht="30" customHeight="1" x14ac:dyDescent="0.3">
      <c r="B640" s="23"/>
      <c r="C640" s="23"/>
      <c r="D640" s="23"/>
      <c r="E640" s="23"/>
      <c r="F640" s="23"/>
      <c r="G640" s="22">
        <f>IFERROR(IF(ROW()=3,$F$4,G639-CheckRegister4[[#This Row],[Debit   (-)]]+CheckRegister4[[#This Row],[Credit (+)]]),0)</f>
        <v>8000</v>
      </c>
    </row>
    <row r="641" spans="2:7" ht="30" customHeight="1" x14ac:dyDescent="0.3">
      <c r="B641" s="23"/>
      <c r="C641" s="23"/>
      <c r="D641" s="23"/>
      <c r="E641" s="23"/>
      <c r="F641" s="23"/>
      <c r="G641" s="22">
        <f>IFERROR(IF(ROW()=3,$F$4,G640-CheckRegister4[[#This Row],[Debit   (-)]]+CheckRegister4[[#This Row],[Credit (+)]]),0)</f>
        <v>8000</v>
      </c>
    </row>
    <row r="642" spans="2:7" ht="30" customHeight="1" x14ac:dyDescent="0.3">
      <c r="B642" s="23"/>
      <c r="C642" s="23"/>
      <c r="D642" s="23"/>
      <c r="E642" s="23"/>
      <c r="F642" s="23"/>
      <c r="G642" s="22">
        <f>IFERROR(IF(ROW()=3,$F$4,G641-CheckRegister4[[#This Row],[Debit   (-)]]+CheckRegister4[[#This Row],[Credit (+)]]),0)</f>
        <v>8000</v>
      </c>
    </row>
    <row r="643" spans="2:7" ht="30" customHeight="1" x14ac:dyDescent="0.3">
      <c r="B643" s="23"/>
      <c r="C643" s="23"/>
      <c r="D643" s="23"/>
      <c r="E643" s="23"/>
      <c r="F643" s="23"/>
      <c r="G643" s="22">
        <f>IFERROR(IF(ROW()=3,$F$4,G642-CheckRegister4[[#This Row],[Debit   (-)]]+CheckRegister4[[#This Row],[Credit (+)]]),0)</f>
        <v>8000</v>
      </c>
    </row>
    <row r="644" spans="2:7" ht="30" customHeight="1" x14ac:dyDescent="0.3">
      <c r="B644" s="23"/>
      <c r="C644" s="23"/>
      <c r="D644" s="23"/>
      <c r="E644" s="23"/>
      <c r="F644" s="23"/>
      <c r="G644" s="22">
        <f>IFERROR(IF(ROW()=3,$F$4,G643-CheckRegister4[[#This Row],[Debit   (-)]]+CheckRegister4[[#This Row],[Credit (+)]]),0)</f>
        <v>8000</v>
      </c>
    </row>
    <row r="645" spans="2:7" ht="30" customHeight="1" x14ac:dyDescent="0.3">
      <c r="B645" s="23"/>
      <c r="C645" s="23"/>
      <c r="D645" s="23"/>
      <c r="E645" s="23"/>
      <c r="F645" s="23"/>
      <c r="G645" s="22">
        <f>IFERROR(IF(ROW()=3,$F$4,G644-CheckRegister4[[#This Row],[Debit   (-)]]+CheckRegister4[[#This Row],[Credit (+)]]),0)</f>
        <v>8000</v>
      </c>
    </row>
    <row r="646" spans="2:7" ht="30" customHeight="1" x14ac:dyDescent="0.3">
      <c r="B646" s="23"/>
      <c r="C646" s="23"/>
      <c r="D646" s="23"/>
      <c r="E646" s="23"/>
      <c r="F646" s="23"/>
      <c r="G646" s="22">
        <f>IFERROR(IF(ROW()=3,$F$4,G645-CheckRegister4[[#This Row],[Debit   (-)]]+CheckRegister4[[#This Row],[Credit (+)]]),0)</f>
        <v>8000</v>
      </c>
    </row>
    <row r="647" spans="2:7" ht="30" customHeight="1" x14ac:dyDescent="0.3">
      <c r="B647" s="23"/>
      <c r="C647" s="23"/>
      <c r="D647" s="23"/>
      <c r="E647" s="23"/>
      <c r="F647" s="23"/>
      <c r="G647" s="22">
        <f>IFERROR(IF(ROW()=3,$F$4,G646-CheckRegister4[[#This Row],[Debit   (-)]]+CheckRegister4[[#This Row],[Credit (+)]]),0)</f>
        <v>8000</v>
      </c>
    </row>
    <row r="648" spans="2:7" ht="30" customHeight="1" x14ac:dyDescent="0.3">
      <c r="B648" s="23"/>
      <c r="C648" s="23"/>
      <c r="D648" s="23"/>
      <c r="E648" s="23"/>
      <c r="F648" s="23"/>
      <c r="G648" s="22">
        <f>IFERROR(IF(ROW()=3,$F$4,G647-CheckRegister4[[#This Row],[Debit   (-)]]+CheckRegister4[[#This Row],[Credit (+)]]),0)</f>
        <v>8000</v>
      </c>
    </row>
    <row r="649" spans="2:7" ht="30" customHeight="1" x14ac:dyDescent="0.3">
      <c r="B649" s="23"/>
      <c r="C649" s="23"/>
      <c r="D649" s="23"/>
      <c r="E649" s="23"/>
      <c r="F649" s="23"/>
      <c r="G649" s="22">
        <f>IFERROR(IF(ROW()=3,$F$4,G648-CheckRegister4[[#This Row],[Debit   (-)]]+CheckRegister4[[#This Row],[Credit (+)]]),0)</f>
        <v>8000</v>
      </c>
    </row>
    <row r="650" spans="2:7" ht="30" customHeight="1" x14ac:dyDescent="0.3">
      <c r="B650" s="23"/>
      <c r="C650" s="23"/>
      <c r="D650" s="23"/>
      <c r="E650" s="23"/>
      <c r="F650" s="23"/>
      <c r="G650" s="22">
        <f>IFERROR(IF(ROW()=3,$F$4,G649-CheckRegister4[[#This Row],[Debit   (-)]]+CheckRegister4[[#This Row],[Credit (+)]]),0)</f>
        <v>8000</v>
      </c>
    </row>
    <row r="651" spans="2:7" ht="30" customHeight="1" x14ac:dyDescent="0.3">
      <c r="B651" s="23"/>
      <c r="C651" s="23"/>
      <c r="D651" s="23"/>
      <c r="E651" s="23"/>
      <c r="F651" s="23"/>
      <c r="G651" s="22">
        <f>IFERROR(IF(ROW()=3,$F$4,G650-CheckRegister4[[#This Row],[Debit   (-)]]+CheckRegister4[[#This Row],[Credit (+)]]),0)</f>
        <v>8000</v>
      </c>
    </row>
    <row r="652" spans="2:7" ht="30" customHeight="1" x14ac:dyDescent="0.3">
      <c r="B652" s="23"/>
      <c r="C652" s="23"/>
      <c r="D652" s="23"/>
      <c r="E652" s="23"/>
      <c r="F652" s="23"/>
      <c r="G652" s="22">
        <f>IFERROR(IF(ROW()=3,$F$4,G651-CheckRegister4[[#This Row],[Debit   (-)]]+CheckRegister4[[#This Row],[Credit (+)]]),0)</f>
        <v>8000</v>
      </c>
    </row>
    <row r="653" spans="2:7" ht="30" customHeight="1" x14ac:dyDescent="0.3">
      <c r="B653" s="23"/>
      <c r="C653" s="23"/>
      <c r="D653" s="23"/>
      <c r="E653" s="23"/>
      <c r="F653" s="23"/>
      <c r="G653" s="22">
        <f>IFERROR(IF(ROW()=3,$F$4,G652-CheckRegister4[[#This Row],[Debit   (-)]]+CheckRegister4[[#This Row],[Credit (+)]]),0)</f>
        <v>8000</v>
      </c>
    </row>
    <row r="654" spans="2:7" ht="30" customHeight="1" x14ac:dyDescent="0.3">
      <c r="B654" s="23"/>
      <c r="C654" s="23"/>
      <c r="D654" s="23"/>
      <c r="E654" s="23"/>
      <c r="F654" s="23"/>
      <c r="G654" s="22">
        <f>IFERROR(IF(ROW()=3,$F$4,G653-CheckRegister4[[#This Row],[Debit   (-)]]+CheckRegister4[[#This Row],[Credit (+)]]),0)</f>
        <v>8000</v>
      </c>
    </row>
    <row r="655" spans="2:7" ht="30" customHeight="1" x14ac:dyDescent="0.3">
      <c r="B655" s="23"/>
      <c r="C655" s="23"/>
      <c r="D655" s="23"/>
      <c r="E655" s="23"/>
      <c r="F655" s="23"/>
      <c r="G655" s="22">
        <f>IFERROR(IF(ROW()=3,$F$4,G654-CheckRegister4[[#This Row],[Debit   (-)]]+CheckRegister4[[#This Row],[Credit (+)]]),0)</f>
        <v>8000</v>
      </c>
    </row>
    <row r="656" spans="2:7" ht="30" customHeight="1" x14ac:dyDescent="0.3">
      <c r="B656" s="23"/>
      <c r="C656" s="23"/>
      <c r="D656" s="23"/>
      <c r="E656" s="23"/>
      <c r="F656" s="23"/>
      <c r="G656" s="22">
        <f>IFERROR(IF(ROW()=3,$F$4,G655-CheckRegister4[[#This Row],[Debit   (-)]]+CheckRegister4[[#This Row],[Credit (+)]]),0)</f>
        <v>8000</v>
      </c>
    </row>
    <row r="657" spans="2:7" ht="30" customHeight="1" x14ac:dyDescent="0.3">
      <c r="B657" s="23"/>
      <c r="C657" s="23"/>
      <c r="D657" s="23"/>
      <c r="E657" s="23"/>
      <c r="F657" s="23"/>
      <c r="G657" s="22">
        <f>IFERROR(IF(ROW()=3,$F$4,G656-CheckRegister4[[#This Row],[Debit   (-)]]+CheckRegister4[[#This Row],[Credit (+)]]),0)</f>
        <v>8000</v>
      </c>
    </row>
    <row r="658" spans="2:7" ht="30" customHeight="1" x14ac:dyDescent="0.3">
      <c r="B658" s="23"/>
      <c r="C658" s="23"/>
      <c r="D658" s="23"/>
      <c r="E658" s="23"/>
      <c r="F658" s="23"/>
      <c r="G658" s="22">
        <f>IFERROR(IF(ROW()=3,$F$4,G657-CheckRegister4[[#This Row],[Debit   (-)]]+CheckRegister4[[#This Row],[Credit (+)]]),0)</f>
        <v>8000</v>
      </c>
    </row>
    <row r="659" spans="2:7" ht="30" customHeight="1" x14ac:dyDescent="0.3">
      <c r="B659" s="23"/>
      <c r="C659" s="23"/>
      <c r="D659" s="23"/>
      <c r="E659" s="23"/>
      <c r="F659" s="23"/>
      <c r="G659" s="22">
        <f>IFERROR(IF(ROW()=3,$F$4,G658-CheckRegister4[[#This Row],[Debit   (-)]]+CheckRegister4[[#This Row],[Credit (+)]]),0)</f>
        <v>8000</v>
      </c>
    </row>
    <row r="660" spans="2:7" ht="30" customHeight="1" x14ac:dyDescent="0.3">
      <c r="B660" s="23"/>
      <c r="C660" s="23"/>
      <c r="D660" s="23"/>
      <c r="E660" s="23"/>
      <c r="F660" s="23"/>
      <c r="G660" s="22">
        <f>IFERROR(IF(ROW()=3,$F$4,G659-CheckRegister4[[#This Row],[Debit   (-)]]+CheckRegister4[[#This Row],[Credit (+)]]),0)</f>
        <v>8000</v>
      </c>
    </row>
    <row r="661" spans="2:7" ht="30" customHeight="1" x14ac:dyDescent="0.3">
      <c r="B661" s="23"/>
      <c r="C661" s="23"/>
      <c r="D661" s="23"/>
      <c r="E661" s="23"/>
      <c r="F661" s="23"/>
      <c r="G661" s="22">
        <f>IFERROR(IF(ROW()=3,$F$4,G660-CheckRegister4[[#This Row],[Debit   (-)]]+CheckRegister4[[#This Row],[Credit (+)]]),0)</f>
        <v>8000</v>
      </c>
    </row>
    <row r="662" spans="2:7" ht="30" customHeight="1" x14ac:dyDescent="0.3">
      <c r="B662" s="23"/>
      <c r="C662" s="23"/>
      <c r="D662" s="23"/>
      <c r="E662" s="23"/>
      <c r="F662" s="23"/>
      <c r="G662" s="22">
        <f>IFERROR(IF(ROW()=3,$F$4,G661-CheckRegister4[[#This Row],[Debit   (-)]]+CheckRegister4[[#This Row],[Credit (+)]]),0)</f>
        <v>8000</v>
      </c>
    </row>
    <row r="663" spans="2:7" ht="30" customHeight="1" x14ac:dyDescent="0.3">
      <c r="B663" s="23"/>
      <c r="C663" s="23"/>
      <c r="D663" s="23"/>
      <c r="E663" s="23"/>
      <c r="F663" s="23"/>
      <c r="G663" s="22">
        <f>IFERROR(IF(ROW()=3,$F$4,G662-CheckRegister4[[#This Row],[Debit   (-)]]+CheckRegister4[[#This Row],[Credit (+)]]),0)</f>
        <v>8000</v>
      </c>
    </row>
    <row r="664" spans="2:7" ht="30" customHeight="1" x14ac:dyDescent="0.3">
      <c r="B664" s="23"/>
      <c r="C664" s="35"/>
      <c r="D664" s="23"/>
      <c r="E664" s="77"/>
      <c r="F664" s="39"/>
      <c r="G664" s="22">
        <f>IFERROR(IF(ROW()=3,$F$4,G663-CheckRegister4[[#This Row],[Debit   (-)]]+CheckRegister4[[#This Row],[Credit (+)]]),0)</f>
        <v>8000</v>
      </c>
    </row>
    <row r="665" spans="2:7" ht="30" customHeight="1" x14ac:dyDescent="0.3">
      <c r="B665" s="23"/>
      <c r="C665" s="35"/>
      <c r="D665" s="23"/>
      <c r="E665" s="77"/>
      <c r="F665" s="39"/>
      <c r="G665" s="22">
        <f>IFERROR(IF(ROW()=3,$F$4,G664-CheckRegister4[[#This Row],[Debit   (-)]]+CheckRegister4[[#This Row],[Credit (+)]]),0)</f>
        <v>8000</v>
      </c>
    </row>
    <row r="666" spans="2:7" ht="30" customHeight="1" x14ac:dyDescent="0.3">
      <c r="B666" s="23"/>
      <c r="C666" s="35"/>
      <c r="D666" s="23"/>
      <c r="E666" s="77"/>
      <c r="F666" s="39"/>
      <c r="G666" s="22">
        <f>IFERROR(IF(ROW()=3,$F$4,G665-CheckRegister4[[#This Row],[Debit   (-)]]+CheckRegister4[[#This Row],[Credit (+)]]),0)</f>
        <v>8000</v>
      </c>
    </row>
    <row r="667" spans="2:7" ht="30" customHeight="1" x14ac:dyDescent="0.3">
      <c r="B667" s="23"/>
      <c r="C667" s="35"/>
      <c r="D667" s="23"/>
      <c r="E667" s="77"/>
      <c r="F667" s="39"/>
      <c r="G667" s="22">
        <f>IFERROR(IF(ROW()=3,$F$4,G666-CheckRegister4[[#This Row],[Debit   (-)]]+CheckRegister4[[#This Row],[Credit (+)]]),0)</f>
        <v>8000</v>
      </c>
    </row>
    <row r="668" spans="2:7" ht="30" customHeight="1" x14ac:dyDescent="0.3">
      <c r="B668" s="23"/>
      <c r="C668" s="35"/>
      <c r="D668" s="23"/>
      <c r="E668" s="77"/>
      <c r="F668" s="39"/>
      <c r="G668" s="22">
        <f>IFERROR(IF(ROW()=3,$F$4,G667-CheckRegister4[[#This Row],[Debit   (-)]]+CheckRegister4[[#This Row],[Credit (+)]]),0)</f>
        <v>8000</v>
      </c>
    </row>
    <row r="669" spans="2:7" ht="30" customHeight="1" x14ac:dyDescent="0.3">
      <c r="B669" s="23"/>
      <c r="C669" s="35"/>
      <c r="D669" s="23"/>
      <c r="E669" s="77"/>
      <c r="F669" s="39"/>
      <c r="G669" s="22">
        <f>IFERROR(IF(ROW()=3,$F$4,G668-CheckRegister4[[#This Row],[Debit   (-)]]+CheckRegister4[[#This Row],[Credit (+)]]),0)</f>
        <v>8000</v>
      </c>
    </row>
    <row r="670" spans="2:7" ht="30" customHeight="1" x14ac:dyDescent="0.3">
      <c r="B670" s="23"/>
      <c r="C670" s="35"/>
      <c r="D670" s="23"/>
      <c r="E670" s="77"/>
      <c r="F670" s="39"/>
      <c r="G670" s="22">
        <f>IFERROR(IF(ROW()=3,$F$4,G669-CheckRegister4[[#This Row],[Debit   (-)]]+CheckRegister4[[#This Row],[Credit (+)]]),0)</f>
        <v>8000</v>
      </c>
    </row>
  </sheetData>
  <sheetProtection selectLockedCells="1"/>
  <mergeCells count="2">
    <mergeCell ref="B2:G2"/>
    <mergeCell ref="B1:G1"/>
  </mergeCells>
  <conditionalFormatting sqref="G4:G80">
    <cfRule type="cellIs" dxfId="30" priority="603" operator="lessThan">
      <formula>0</formula>
    </cfRule>
    <cfRule type="cellIs" dxfId="29" priority="604" operator="lessThan">
      <formula>7999.99</formula>
    </cfRule>
    <cfRule type="cellIs" dxfId="28" priority="605" operator="greaterThan">
      <formula>8000</formula>
    </cfRule>
  </conditionalFormatting>
  <conditionalFormatting sqref="G670">
    <cfRule type="cellIs" dxfId="27" priority="7" operator="lessThan">
      <formula>0</formula>
    </cfRule>
    <cfRule type="cellIs" dxfId="26" priority="8" operator="lessThan">
      <formula>7999.99</formula>
    </cfRule>
    <cfRule type="cellIs" dxfId="25" priority="9" operator="greaterThan">
      <formula>8000</formula>
    </cfRule>
  </conditionalFormatting>
  <conditionalFormatting sqref="G81:G669">
    <cfRule type="cellIs" dxfId="24" priority="1" operator="lessThan">
      <formula>0</formula>
    </cfRule>
    <cfRule type="cellIs" dxfId="23" priority="2" operator="lessThan">
      <formula>7999.99</formula>
    </cfRule>
    <cfRule type="cellIs" dxfId="22" priority="3" operator="greaterThan">
      <formula>8000</formula>
    </cfRule>
  </conditionalFormatting>
  <dataValidations count="5">
    <dataValidation allowBlank="1" showInputMessage="1" showErrorMessage="1" prompt="Balance is automatically calculated in this column under this heading" sqref="G3" xr:uid="{7938BCB7-7C39-4A48-8480-E7D1E26211D8}"/>
    <dataValidation allowBlank="1" showInputMessage="1" showErrorMessage="1" prompt="Enter Credit amount in this column under this heading" sqref="F3" xr:uid="{8CC14004-1AB3-4733-9E04-CB3AFA6B45AF}"/>
    <dataValidation allowBlank="1" showInputMessage="1" showErrorMessage="1" prompt="Enter Debit amount in this column under this heading" sqref="E3" xr:uid="{6C24D14F-539C-44EF-98CC-92C5AAA01B8A}"/>
    <dataValidation allowBlank="1" showInputMessage="1" showErrorMessage="1" prompt="Enter Description of Transaction in this column under this heading" sqref="D3" xr:uid="{C3B36FA8-4C57-4E6E-9890-6DC03E22E593}"/>
    <dataValidation allowBlank="1" showInputMessage="1" showErrorMessage="1" prompt="Enter Date in this column under this heading" sqref="C3" xr:uid="{E0778566-CEC5-4B6C-9882-95C88DD21081}"/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nter check Number in this column under this heading. Use heading filters to find specific entries" xr:uid="{6195BBC2-12D8-4FA0-9AF6-AD24C08F6541}">
          <x14:formula1>
            <xm:f>YTD!$A$4:$A$43</xm:f>
          </x14:formula1>
          <xm:sqref>B269:B548 B550:B1048576 B3:B267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5C07-F822-42A9-9715-3DDB8BDFB83F}">
  <sheetPr>
    <tabColor theme="6"/>
    <pageSetUpPr fitToPage="1"/>
  </sheetPr>
  <dimension ref="A1:S123"/>
  <sheetViews>
    <sheetView showGridLines="0" topLeftCell="B1" zoomScaleNormal="100" workbookViewId="0">
      <pane ySplit="2" topLeftCell="A3" activePane="bottomLeft" state="frozen"/>
      <selection activeCell="B1" sqref="B1"/>
      <selection pane="bottomLeft" activeCell="B7" sqref="B7"/>
    </sheetView>
  </sheetViews>
  <sheetFormatPr defaultColWidth="20.83203125" defaultRowHeight="30" customHeight="1" x14ac:dyDescent="0.3"/>
  <cols>
    <col min="1" max="1" width="3.1640625" style="4" hidden="1" customWidth="1"/>
    <col min="2" max="2" width="14.5" style="76" customWidth="1"/>
    <col min="3" max="3" width="52.83203125" style="4" customWidth="1"/>
    <col min="4" max="4" width="24.83203125" style="4" customWidth="1"/>
    <col min="5" max="5" width="24.83203125" style="80" customWidth="1"/>
    <col min="6" max="6" width="29.6640625" style="80" customWidth="1"/>
    <col min="7" max="7" width="3.5" style="4" customWidth="1"/>
    <col min="8" max="16384" width="20.83203125" style="4"/>
  </cols>
  <sheetData>
    <row r="1" spans="1:19" ht="18.75" customHeight="1" x14ac:dyDescent="0.3">
      <c r="A1" s="86" t="s">
        <v>77</v>
      </c>
      <c r="B1" s="88" t="s">
        <v>77</v>
      </c>
      <c r="C1" s="88"/>
      <c r="D1" s="88"/>
      <c r="E1" s="88"/>
      <c r="F1" s="88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20.100000000000001" customHeight="1" x14ac:dyDescent="0.3">
      <c r="B2" s="89" t="s">
        <v>78</v>
      </c>
      <c r="C2" s="89"/>
      <c r="D2" s="89"/>
      <c r="E2" s="89"/>
      <c r="F2" s="89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30" customHeight="1" x14ac:dyDescent="0.3">
      <c r="B3" s="81" t="s">
        <v>1</v>
      </c>
      <c r="C3" s="5" t="s">
        <v>6</v>
      </c>
      <c r="D3" s="5" t="s">
        <v>7</v>
      </c>
      <c r="E3" s="78" t="s">
        <v>8</v>
      </c>
      <c r="F3" s="78" t="s">
        <v>2</v>
      </c>
    </row>
    <row r="4" spans="1:19" ht="30" customHeight="1" x14ac:dyDescent="0.3">
      <c r="B4" s="82"/>
      <c r="C4" s="14" t="s">
        <v>10</v>
      </c>
      <c r="D4" s="7"/>
      <c r="E4" s="9"/>
      <c r="F4" s="79">
        <v>20000</v>
      </c>
    </row>
    <row r="5" spans="1:19" ht="30" customHeight="1" x14ac:dyDescent="0.3">
      <c r="B5" s="83">
        <v>44226</v>
      </c>
      <c r="C5" s="10" t="s">
        <v>76</v>
      </c>
      <c r="D5" s="11"/>
      <c r="E5" s="13">
        <v>975.1</v>
      </c>
      <c r="F5" s="15">
        <f>-CheckRegister45[[#This Row],[Debit   (-)]]+CheckRegister45[[#This Row],[Credit (+)]]+F4</f>
        <v>20975.1</v>
      </c>
    </row>
    <row r="6" spans="1:19" ht="30" customHeight="1" x14ac:dyDescent="0.3">
      <c r="B6" s="84">
        <v>44227</v>
      </c>
      <c r="C6" s="4" t="s">
        <v>9</v>
      </c>
      <c r="D6" s="6"/>
      <c r="E6" s="8">
        <v>30</v>
      </c>
      <c r="F6" s="15">
        <f>-CheckRegister45[[#This Row],[Debit   (-)]]+CheckRegister45[[#This Row],[Credit (+)]]+F5</f>
        <v>21005.1</v>
      </c>
    </row>
    <row r="7" spans="1:19" ht="30" customHeight="1" x14ac:dyDescent="0.3">
      <c r="B7" s="4"/>
      <c r="E7" s="4"/>
      <c r="F7" s="15">
        <f>-CheckRegister45[[#This Row],[Debit   (-)]]+CheckRegister45[[#This Row],[Credit (+)]]+F6</f>
        <v>21005.1</v>
      </c>
    </row>
    <row r="8" spans="1:19" ht="30" customHeight="1" x14ac:dyDescent="0.3">
      <c r="B8" s="4"/>
      <c r="E8" s="4"/>
      <c r="F8" s="15">
        <f>-CheckRegister45[[#This Row],[Debit   (-)]]+CheckRegister45[[#This Row],[Credit (+)]]+F7</f>
        <v>21005.1</v>
      </c>
      <c r="G8" s="15"/>
    </row>
    <row r="9" spans="1:19" ht="30" customHeight="1" x14ac:dyDescent="0.3">
      <c r="B9" s="4"/>
      <c r="E9" s="4"/>
      <c r="F9" s="15">
        <f>-CheckRegister45[[#This Row],[Debit   (-)]]+CheckRegister45[[#This Row],[Credit (+)]]+F8</f>
        <v>21005.1</v>
      </c>
    </row>
    <row r="10" spans="1:19" ht="30" customHeight="1" x14ac:dyDescent="0.3">
      <c r="B10" s="4"/>
      <c r="E10" s="4"/>
      <c r="F10" s="15">
        <f>-CheckRegister45[[#This Row],[Debit   (-)]]+CheckRegister45[[#This Row],[Credit (+)]]+F9</f>
        <v>21005.1</v>
      </c>
    </row>
    <row r="11" spans="1:19" ht="30" customHeight="1" x14ac:dyDescent="0.3">
      <c r="B11" s="4"/>
      <c r="E11" s="4"/>
      <c r="F11" s="15">
        <f>-CheckRegister45[[#This Row],[Debit   (-)]]+CheckRegister45[[#This Row],[Credit (+)]]+F10</f>
        <v>21005.1</v>
      </c>
    </row>
    <row r="12" spans="1:19" ht="30" customHeight="1" x14ac:dyDescent="0.3">
      <c r="B12" s="4"/>
      <c r="E12" s="4"/>
      <c r="F12" s="15">
        <f>-CheckRegister45[[#This Row],[Debit   (-)]]+CheckRegister45[[#This Row],[Credit (+)]]+F11</f>
        <v>21005.1</v>
      </c>
    </row>
    <row r="13" spans="1:19" ht="30" customHeight="1" x14ac:dyDescent="0.3">
      <c r="B13" s="4"/>
      <c r="E13" s="4"/>
      <c r="F13" s="15">
        <f>-CheckRegister45[[#This Row],[Debit   (-)]]+CheckRegister45[[#This Row],[Credit (+)]]+F12</f>
        <v>21005.1</v>
      </c>
    </row>
    <row r="14" spans="1:19" ht="30" customHeight="1" x14ac:dyDescent="0.3">
      <c r="B14" s="4"/>
      <c r="E14" s="4"/>
      <c r="F14" s="15">
        <f>-CheckRegister45[[#This Row],[Debit   (-)]]+CheckRegister45[[#This Row],[Credit (+)]]+F13</f>
        <v>21005.1</v>
      </c>
    </row>
    <row r="15" spans="1:19" ht="30" customHeight="1" x14ac:dyDescent="0.3">
      <c r="B15" s="4"/>
      <c r="E15" s="4"/>
      <c r="F15" s="15">
        <f>-CheckRegister45[[#This Row],[Debit   (-)]]+CheckRegister45[[#This Row],[Credit (+)]]+F14</f>
        <v>21005.1</v>
      </c>
    </row>
    <row r="16" spans="1:19" ht="30" customHeight="1" x14ac:dyDescent="0.3">
      <c r="B16" s="4"/>
      <c r="E16" s="4"/>
      <c r="F16" s="15">
        <f>-CheckRegister45[[#This Row],[Debit   (-)]]+CheckRegister45[[#This Row],[Credit (+)]]+F15</f>
        <v>21005.1</v>
      </c>
    </row>
    <row r="17" spans="2:6" ht="30" customHeight="1" x14ac:dyDescent="0.3">
      <c r="B17" s="4"/>
      <c r="E17" s="4"/>
      <c r="F17" s="15">
        <f>-CheckRegister45[[#This Row],[Debit   (-)]]+CheckRegister45[[#This Row],[Credit (+)]]+F16</f>
        <v>21005.1</v>
      </c>
    </row>
    <row r="18" spans="2:6" ht="30" customHeight="1" x14ac:dyDescent="0.3">
      <c r="B18" s="4"/>
      <c r="E18" s="4"/>
      <c r="F18" s="15">
        <f>-CheckRegister45[[#This Row],[Debit   (-)]]+CheckRegister45[[#This Row],[Credit (+)]]+F17</f>
        <v>21005.1</v>
      </c>
    </row>
    <row r="19" spans="2:6" ht="30" customHeight="1" x14ac:dyDescent="0.3">
      <c r="B19" s="4"/>
      <c r="E19" s="4"/>
      <c r="F19" s="15">
        <f>-CheckRegister45[[#This Row],[Debit   (-)]]+CheckRegister45[[#This Row],[Credit (+)]]+F18</f>
        <v>21005.1</v>
      </c>
    </row>
    <row r="20" spans="2:6" ht="30" customHeight="1" x14ac:dyDescent="0.3">
      <c r="B20" s="4"/>
      <c r="E20" s="4"/>
      <c r="F20" s="15">
        <f>-CheckRegister45[[#This Row],[Debit   (-)]]+CheckRegister45[[#This Row],[Credit (+)]]+F19</f>
        <v>21005.1</v>
      </c>
    </row>
    <row r="21" spans="2:6" ht="30" customHeight="1" x14ac:dyDescent="0.3">
      <c r="B21" s="4"/>
      <c r="E21" s="4"/>
      <c r="F21" s="15">
        <f>-CheckRegister45[[#This Row],[Debit   (-)]]+CheckRegister45[[#This Row],[Credit (+)]]+F20</f>
        <v>21005.1</v>
      </c>
    </row>
    <row r="22" spans="2:6" ht="30" customHeight="1" x14ac:dyDescent="0.3">
      <c r="B22" s="4"/>
      <c r="E22" s="4"/>
      <c r="F22" s="15">
        <f>-CheckRegister45[[#This Row],[Debit   (-)]]+CheckRegister45[[#This Row],[Credit (+)]]+F21</f>
        <v>21005.1</v>
      </c>
    </row>
    <row r="23" spans="2:6" ht="30" customHeight="1" x14ac:dyDescent="0.3">
      <c r="B23" s="4"/>
      <c r="E23" s="4"/>
      <c r="F23" s="15">
        <f>-CheckRegister45[[#This Row],[Debit   (-)]]+CheckRegister45[[#This Row],[Credit (+)]]+F22</f>
        <v>21005.1</v>
      </c>
    </row>
    <row r="24" spans="2:6" ht="30" customHeight="1" x14ac:dyDescent="0.3">
      <c r="B24" s="4"/>
      <c r="E24" s="4"/>
      <c r="F24" s="15">
        <f>-CheckRegister45[[#This Row],[Debit   (-)]]+CheckRegister45[[#This Row],[Credit (+)]]+F23</f>
        <v>21005.1</v>
      </c>
    </row>
    <row r="25" spans="2:6" ht="30" customHeight="1" x14ac:dyDescent="0.3">
      <c r="B25" s="4"/>
      <c r="E25" s="4"/>
      <c r="F25" s="15">
        <f>-CheckRegister45[[#This Row],[Debit   (-)]]+CheckRegister45[[#This Row],[Credit (+)]]+F24</f>
        <v>21005.1</v>
      </c>
    </row>
    <row r="26" spans="2:6" ht="30" customHeight="1" x14ac:dyDescent="0.3">
      <c r="B26" s="4"/>
      <c r="E26" s="4"/>
      <c r="F26" s="15">
        <f>-CheckRegister45[[#This Row],[Debit   (-)]]+CheckRegister45[[#This Row],[Credit (+)]]+F25</f>
        <v>21005.1</v>
      </c>
    </row>
    <row r="27" spans="2:6" ht="30" customHeight="1" x14ac:dyDescent="0.3">
      <c r="B27" s="4"/>
      <c r="E27" s="4"/>
      <c r="F27" s="15">
        <f>-CheckRegister45[[#This Row],[Debit   (-)]]+CheckRegister45[[#This Row],[Credit (+)]]+F26</f>
        <v>21005.1</v>
      </c>
    </row>
    <row r="28" spans="2:6" ht="30" customHeight="1" x14ac:dyDescent="0.3">
      <c r="B28" s="4"/>
      <c r="E28" s="4"/>
      <c r="F28" s="15">
        <f>-CheckRegister45[[#This Row],[Debit   (-)]]+CheckRegister45[[#This Row],[Credit (+)]]+F27</f>
        <v>21005.1</v>
      </c>
    </row>
    <row r="29" spans="2:6" ht="30" customHeight="1" x14ac:dyDescent="0.3">
      <c r="B29" s="4"/>
      <c r="E29" s="4"/>
      <c r="F29" s="15">
        <f>-CheckRegister45[[#This Row],[Debit   (-)]]+CheckRegister45[[#This Row],[Credit (+)]]+F28</f>
        <v>21005.1</v>
      </c>
    </row>
    <row r="30" spans="2:6" ht="30" customHeight="1" x14ac:dyDescent="0.3">
      <c r="B30" s="4"/>
      <c r="E30" s="4"/>
      <c r="F30" s="15">
        <f>-CheckRegister45[[#This Row],[Debit   (-)]]+CheckRegister45[[#This Row],[Credit (+)]]+F29</f>
        <v>21005.1</v>
      </c>
    </row>
    <row r="31" spans="2:6" ht="30" customHeight="1" x14ac:dyDescent="0.3">
      <c r="B31" s="4"/>
      <c r="E31" s="4"/>
      <c r="F31" s="15">
        <f>-CheckRegister45[[#This Row],[Debit   (-)]]+CheckRegister45[[#This Row],[Credit (+)]]+F30</f>
        <v>21005.1</v>
      </c>
    </row>
    <row r="32" spans="2:6" ht="30" customHeight="1" x14ac:dyDescent="0.3">
      <c r="B32" s="83"/>
      <c r="C32" s="10"/>
      <c r="D32" s="12"/>
      <c r="E32" s="13"/>
      <c r="F32" s="15">
        <f>-CheckRegister45[[#This Row],[Debit   (-)]]+CheckRegister45[[#This Row],[Credit (+)]]+F31</f>
        <v>21005.1</v>
      </c>
    </row>
    <row r="33" spans="1:17" ht="30" customHeight="1" x14ac:dyDescent="0.3">
      <c r="B33" s="83"/>
      <c r="C33" s="10"/>
      <c r="D33" s="12"/>
      <c r="E33" s="13"/>
      <c r="F33" s="15">
        <f>-CheckRegister45[[#This Row],[Debit   (-)]]+CheckRegister45[[#This Row],[Credit (+)]]+F32</f>
        <v>21005.1</v>
      </c>
    </row>
    <row r="34" spans="1:17" ht="30" customHeight="1" x14ac:dyDescent="0.3">
      <c r="B34" s="83"/>
      <c r="C34" s="10"/>
      <c r="D34" s="12"/>
      <c r="E34" s="13"/>
      <c r="F34" s="15">
        <f>-CheckRegister45[[#This Row],[Debit   (-)]]+CheckRegister45[[#This Row],[Credit (+)]]+F33</f>
        <v>21005.1</v>
      </c>
    </row>
    <row r="35" spans="1:17" customFormat="1" ht="30" customHeight="1" x14ac:dyDescent="0.3">
      <c r="A35" s="4"/>
      <c r="B35" s="83"/>
      <c r="C35" s="10"/>
      <c r="D35" s="12"/>
      <c r="E35" s="13"/>
      <c r="F35" s="15">
        <f>-CheckRegister45[[#This Row],[Debit   (-)]]+CheckRegister45[[#This Row],[Credit (+)]]+F34</f>
        <v>21005.1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customFormat="1" ht="30" customHeight="1" x14ac:dyDescent="0.3">
      <c r="B36" s="3"/>
      <c r="E36" s="75"/>
      <c r="F36" s="15">
        <f>-CheckRegister45[[#This Row],[Debit   (-)]]+CheckRegister45[[#This Row],[Credit (+)]]+F35</f>
        <v>21005.1</v>
      </c>
    </row>
    <row r="37" spans="1:17" customFormat="1" ht="30" customHeight="1" x14ac:dyDescent="0.3">
      <c r="B37" s="3"/>
      <c r="E37" s="75"/>
      <c r="F37" s="15">
        <f>-CheckRegister45[[#This Row],[Debit   (-)]]+CheckRegister45[[#This Row],[Credit (+)]]+F36</f>
        <v>21005.1</v>
      </c>
    </row>
    <row r="38" spans="1:17" customFormat="1" ht="30" customHeight="1" x14ac:dyDescent="0.3">
      <c r="B38" s="3"/>
      <c r="E38" s="75"/>
      <c r="F38" s="15">
        <f>-CheckRegister45[[#This Row],[Debit   (-)]]+CheckRegister45[[#This Row],[Credit (+)]]+F37</f>
        <v>21005.1</v>
      </c>
    </row>
    <row r="39" spans="1:17" customFormat="1" ht="30" customHeight="1" x14ac:dyDescent="0.3">
      <c r="B39" s="3"/>
      <c r="E39" s="75"/>
      <c r="F39" s="15">
        <f>-CheckRegister45[[#This Row],[Debit   (-)]]+CheckRegister45[[#This Row],[Credit (+)]]+F38</f>
        <v>21005.1</v>
      </c>
    </row>
    <row r="40" spans="1:17" customFormat="1" ht="30" customHeight="1" x14ac:dyDescent="0.3">
      <c r="B40" s="3"/>
      <c r="E40" s="75"/>
      <c r="F40" s="15">
        <f>-CheckRegister45[[#This Row],[Debit   (-)]]+CheckRegister45[[#This Row],[Credit (+)]]+F39</f>
        <v>21005.1</v>
      </c>
    </row>
    <row r="41" spans="1:17" customFormat="1" ht="30" customHeight="1" x14ac:dyDescent="0.3">
      <c r="B41" s="3"/>
      <c r="E41" s="75"/>
      <c r="F41" s="15">
        <f>-CheckRegister45[[#This Row],[Debit   (-)]]+CheckRegister45[[#This Row],[Credit (+)]]+F40</f>
        <v>21005.1</v>
      </c>
    </row>
    <row r="42" spans="1:17" customFormat="1" ht="30" customHeight="1" x14ac:dyDescent="0.3">
      <c r="B42" s="3"/>
      <c r="E42" s="75"/>
      <c r="F42" s="15">
        <f>-CheckRegister45[[#This Row],[Debit   (-)]]+CheckRegister45[[#This Row],[Credit (+)]]+F41</f>
        <v>21005.1</v>
      </c>
    </row>
    <row r="43" spans="1:17" customFormat="1" ht="30" customHeight="1" x14ac:dyDescent="0.3">
      <c r="B43" s="3"/>
      <c r="E43" s="75"/>
      <c r="F43" s="15">
        <f>-CheckRegister45[[#This Row],[Debit   (-)]]+CheckRegister45[[#This Row],[Credit (+)]]+F42</f>
        <v>21005.1</v>
      </c>
    </row>
    <row r="44" spans="1:17" customFormat="1" ht="30" customHeight="1" x14ac:dyDescent="0.3">
      <c r="B44" s="3"/>
      <c r="E44" s="75"/>
      <c r="F44" s="15">
        <f>-CheckRegister45[[#This Row],[Debit   (-)]]+CheckRegister45[[#This Row],[Credit (+)]]+F43</f>
        <v>21005.1</v>
      </c>
    </row>
    <row r="45" spans="1:17" customFormat="1" ht="30" customHeight="1" x14ac:dyDescent="0.3">
      <c r="B45" s="3"/>
      <c r="E45" s="75"/>
      <c r="F45" s="15">
        <f>-CheckRegister45[[#This Row],[Debit   (-)]]+CheckRegister45[[#This Row],[Credit (+)]]+F44</f>
        <v>21005.1</v>
      </c>
    </row>
    <row r="46" spans="1:17" customFormat="1" ht="30" customHeight="1" x14ac:dyDescent="0.3">
      <c r="B46" s="3"/>
      <c r="E46" s="75"/>
      <c r="F46" s="15">
        <f>-CheckRegister45[[#This Row],[Debit   (-)]]+CheckRegister45[[#This Row],[Credit (+)]]+F45</f>
        <v>21005.1</v>
      </c>
    </row>
    <row r="47" spans="1:17" customFormat="1" ht="30" customHeight="1" x14ac:dyDescent="0.3">
      <c r="B47" s="3"/>
      <c r="E47" s="75"/>
      <c r="F47" s="15">
        <f>-CheckRegister45[[#This Row],[Debit   (-)]]+CheckRegister45[[#This Row],[Credit (+)]]+F46</f>
        <v>21005.1</v>
      </c>
    </row>
    <row r="48" spans="1:17" customFormat="1" ht="30" customHeight="1" x14ac:dyDescent="0.3">
      <c r="B48" s="3"/>
      <c r="E48" s="75"/>
      <c r="F48" s="15">
        <f>-CheckRegister45[[#This Row],[Debit   (-)]]+CheckRegister45[[#This Row],[Credit (+)]]+F47</f>
        <v>21005.1</v>
      </c>
    </row>
    <row r="49" spans="2:6" customFormat="1" ht="30" customHeight="1" x14ac:dyDescent="0.3">
      <c r="B49" s="3"/>
      <c r="E49" s="75"/>
      <c r="F49" s="15">
        <f>-CheckRegister45[[#This Row],[Debit   (-)]]+CheckRegister45[[#This Row],[Credit (+)]]+F48</f>
        <v>21005.1</v>
      </c>
    </row>
    <row r="50" spans="2:6" customFormat="1" ht="30" customHeight="1" x14ac:dyDescent="0.3">
      <c r="B50" s="3"/>
      <c r="E50" s="75"/>
      <c r="F50" s="15">
        <f>-CheckRegister45[[#This Row],[Debit   (-)]]+CheckRegister45[[#This Row],[Credit (+)]]+F49</f>
        <v>21005.1</v>
      </c>
    </row>
    <row r="51" spans="2:6" customFormat="1" ht="30" customHeight="1" x14ac:dyDescent="0.3">
      <c r="B51" s="3"/>
      <c r="E51" s="75"/>
      <c r="F51" s="75"/>
    </row>
    <row r="52" spans="2:6" customFormat="1" ht="30" customHeight="1" x14ac:dyDescent="0.3">
      <c r="B52" s="76"/>
      <c r="C52" s="4"/>
      <c r="D52" s="4"/>
      <c r="E52" s="80"/>
      <c r="F52" s="80"/>
    </row>
    <row r="53" spans="2:6" customFormat="1" ht="30" customHeight="1" x14ac:dyDescent="0.3">
      <c r="B53" s="76"/>
      <c r="C53" s="4"/>
      <c r="D53" s="4"/>
      <c r="E53" s="80"/>
      <c r="F53" s="80"/>
    </row>
    <row r="54" spans="2:6" customFormat="1" ht="30" customHeight="1" x14ac:dyDescent="0.3">
      <c r="B54" s="76"/>
      <c r="C54" s="4"/>
      <c r="D54" s="4"/>
      <c r="E54" s="80"/>
      <c r="F54" s="80"/>
    </row>
    <row r="55" spans="2:6" customFormat="1" ht="30" customHeight="1" x14ac:dyDescent="0.3">
      <c r="B55" s="76"/>
      <c r="C55" s="4"/>
      <c r="D55" s="4"/>
      <c r="E55" s="80"/>
      <c r="F55" s="80"/>
    </row>
    <row r="56" spans="2:6" customFormat="1" ht="30" customHeight="1" x14ac:dyDescent="0.3">
      <c r="B56" s="76"/>
      <c r="C56" s="4"/>
      <c r="D56" s="4"/>
      <c r="E56" s="80"/>
      <c r="F56" s="80"/>
    </row>
    <row r="57" spans="2:6" customFormat="1" ht="30" customHeight="1" x14ac:dyDescent="0.3">
      <c r="B57" s="76"/>
      <c r="C57" s="4"/>
      <c r="D57" s="4"/>
      <c r="E57" s="80"/>
      <c r="F57" s="80"/>
    </row>
    <row r="58" spans="2:6" customFormat="1" ht="30" customHeight="1" x14ac:dyDescent="0.3">
      <c r="B58" s="76"/>
      <c r="C58" s="4"/>
      <c r="D58" s="4"/>
      <c r="E58" s="80"/>
      <c r="F58" s="80"/>
    </row>
    <row r="59" spans="2:6" customFormat="1" ht="30" customHeight="1" x14ac:dyDescent="0.3">
      <c r="B59" s="76"/>
      <c r="C59" s="4"/>
      <c r="D59" s="4"/>
      <c r="E59" s="80"/>
      <c r="F59" s="80"/>
    </row>
    <row r="60" spans="2:6" customFormat="1" ht="30" customHeight="1" x14ac:dyDescent="0.3">
      <c r="B60" s="76"/>
      <c r="C60" s="4"/>
      <c r="D60" s="4"/>
      <c r="E60" s="80"/>
      <c r="F60" s="80"/>
    </row>
    <row r="61" spans="2:6" customFormat="1" ht="30" customHeight="1" x14ac:dyDescent="0.3">
      <c r="B61" s="76"/>
      <c r="C61" s="4"/>
      <c r="D61" s="4"/>
      <c r="E61" s="80"/>
      <c r="F61" s="80"/>
    </row>
    <row r="62" spans="2:6" customFormat="1" ht="30" customHeight="1" x14ac:dyDescent="0.3">
      <c r="B62" s="76"/>
      <c r="C62" s="4"/>
      <c r="D62" s="4"/>
      <c r="E62" s="80"/>
      <c r="F62" s="80"/>
    </row>
    <row r="63" spans="2:6" customFormat="1" ht="30" customHeight="1" x14ac:dyDescent="0.3">
      <c r="B63" s="76"/>
      <c r="C63" s="4"/>
      <c r="D63" s="4"/>
      <c r="E63" s="80"/>
      <c r="F63" s="80"/>
    </row>
    <row r="64" spans="2:6" customFormat="1" ht="30" customHeight="1" x14ac:dyDescent="0.3">
      <c r="B64" s="76"/>
      <c r="C64" s="4"/>
      <c r="D64" s="4"/>
      <c r="E64" s="80"/>
      <c r="F64" s="80"/>
    </row>
    <row r="65" spans="2:6" customFormat="1" ht="30" customHeight="1" x14ac:dyDescent="0.3">
      <c r="B65" s="76"/>
      <c r="C65" s="4"/>
      <c r="D65" s="4"/>
      <c r="E65" s="80"/>
      <c r="F65" s="80"/>
    </row>
    <row r="66" spans="2:6" customFormat="1" ht="30" customHeight="1" x14ac:dyDescent="0.3">
      <c r="B66" s="76"/>
      <c r="C66" s="4"/>
      <c r="D66" s="4"/>
      <c r="E66" s="80"/>
      <c r="F66" s="80"/>
    </row>
    <row r="67" spans="2:6" customFormat="1" ht="30" customHeight="1" x14ac:dyDescent="0.3">
      <c r="B67" s="76"/>
      <c r="C67" s="4"/>
      <c r="D67" s="4"/>
      <c r="E67" s="80"/>
      <c r="F67" s="80"/>
    </row>
    <row r="68" spans="2:6" customFormat="1" ht="30" customHeight="1" x14ac:dyDescent="0.3">
      <c r="B68" s="76"/>
      <c r="C68" s="4"/>
      <c r="D68" s="4"/>
      <c r="E68" s="80"/>
      <c r="F68" s="80"/>
    </row>
    <row r="69" spans="2:6" customFormat="1" ht="30" customHeight="1" x14ac:dyDescent="0.3">
      <c r="B69" s="76"/>
      <c r="C69" s="4"/>
      <c r="D69" s="4"/>
      <c r="E69" s="80"/>
      <c r="F69" s="80"/>
    </row>
    <row r="70" spans="2:6" customFormat="1" ht="30" customHeight="1" x14ac:dyDescent="0.3">
      <c r="B70" s="76"/>
      <c r="C70" s="4"/>
      <c r="D70" s="4"/>
      <c r="E70" s="80"/>
      <c r="F70" s="80"/>
    </row>
    <row r="71" spans="2:6" customFormat="1" ht="30" customHeight="1" x14ac:dyDescent="0.3">
      <c r="B71" s="76"/>
      <c r="C71" s="4"/>
      <c r="D71" s="4"/>
      <c r="E71" s="80"/>
      <c r="F71" s="80"/>
    </row>
    <row r="72" spans="2:6" customFormat="1" ht="30" customHeight="1" x14ac:dyDescent="0.3">
      <c r="B72" s="76"/>
      <c r="C72" s="4"/>
      <c r="D72" s="4"/>
      <c r="E72" s="80"/>
      <c r="F72" s="80"/>
    </row>
    <row r="73" spans="2:6" customFormat="1" ht="30" customHeight="1" x14ac:dyDescent="0.3">
      <c r="B73" s="76"/>
      <c r="C73" s="4"/>
      <c r="D73" s="4"/>
      <c r="E73" s="80"/>
      <c r="F73" s="80"/>
    </row>
    <row r="74" spans="2:6" customFormat="1" ht="30" customHeight="1" x14ac:dyDescent="0.3">
      <c r="B74" s="76"/>
      <c r="C74" s="4"/>
      <c r="D74" s="4"/>
      <c r="E74" s="80"/>
      <c r="F74" s="80"/>
    </row>
    <row r="75" spans="2:6" customFormat="1" ht="30" customHeight="1" x14ac:dyDescent="0.3">
      <c r="B75" s="76"/>
      <c r="C75" s="4"/>
      <c r="D75" s="4"/>
      <c r="E75" s="80"/>
      <c r="F75" s="80"/>
    </row>
    <row r="76" spans="2:6" customFormat="1" ht="30" customHeight="1" x14ac:dyDescent="0.3">
      <c r="B76" s="76"/>
      <c r="C76" s="4"/>
      <c r="D76" s="4"/>
      <c r="E76" s="80"/>
      <c r="F76" s="80"/>
    </row>
    <row r="77" spans="2:6" customFormat="1" ht="30" customHeight="1" x14ac:dyDescent="0.3">
      <c r="B77" s="76"/>
      <c r="C77" s="4"/>
      <c r="D77" s="4"/>
      <c r="E77" s="80"/>
      <c r="F77" s="80"/>
    </row>
    <row r="78" spans="2:6" customFormat="1" ht="30" customHeight="1" x14ac:dyDescent="0.3">
      <c r="B78" s="76"/>
      <c r="C78" s="4"/>
      <c r="D78" s="4"/>
      <c r="E78" s="80"/>
      <c r="F78" s="80"/>
    </row>
    <row r="79" spans="2:6" customFormat="1" ht="30" customHeight="1" x14ac:dyDescent="0.3">
      <c r="B79" s="76"/>
      <c r="C79" s="4"/>
      <c r="D79" s="4"/>
      <c r="E79" s="80"/>
      <c r="F79" s="80"/>
    </row>
    <row r="80" spans="2:6" customFormat="1" ht="30" customHeight="1" x14ac:dyDescent="0.3">
      <c r="B80" s="76"/>
      <c r="C80" s="4"/>
      <c r="D80" s="4"/>
      <c r="E80" s="80"/>
      <c r="F80" s="80"/>
    </row>
    <row r="81" spans="2:6" customFormat="1" ht="30" customHeight="1" x14ac:dyDescent="0.3">
      <c r="B81" s="76"/>
      <c r="C81" s="4"/>
      <c r="D81" s="4"/>
      <c r="E81" s="80"/>
      <c r="F81" s="80"/>
    </row>
    <row r="82" spans="2:6" customFormat="1" ht="30" customHeight="1" x14ac:dyDescent="0.3">
      <c r="B82" s="76"/>
      <c r="C82" s="4"/>
      <c r="D82" s="4"/>
      <c r="E82" s="80"/>
      <c r="F82" s="80"/>
    </row>
    <row r="83" spans="2:6" customFormat="1" ht="30" customHeight="1" x14ac:dyDescent="0.3">
      <c r="B83" s="76"/>
      <c r="C83" s="4"/>
      <c r="D83" s="4"/>
      <c r="E83" s="80"/>
      <c r="F83" s="80"/>
    </row>
    <row r="84" spans="2:6" customFormat="1" ht="30" customHeight="1" x14ac:dyDescent="0.3">
      <c r="B84" s="76"/>
      <c r="C84" s="4"/>
      <c r="D84" s="4"/>
      <c r="E84" s="80"/>
      <c r="F84" s="80"/>
    </row>
    <row r="85" spans="2:6" customFormat="1" ht="30" customHeight="1" x14ac:dyDescent="0.3">
      <c r="B85" s="76"/>
      <c r="C85" s="4"/>
      <c r="D85" s="4"/>
      <c r="E85" s="80"/>
      <c r="F85" s="80"/>
    </row>
    <row r="86" spans="2:6" customFormat="1" ht="30" customHeight="1" x14ac:dyDescent="0.3">
      <c r="B86" s="76"/>
      <c r="C86" s="4"/>
      <c r="D86" s="4"/>
      <c r="E86" s="80"/>
      <c r="F86" s="80"/>
    </row>
    <row r="87" spans="2:6" customFormat="1" ht="30" customHeight="1" x14ac:dyDescent="0.3">
      <c r="B87" s="76"/>
      <c r="C87" s="4"/>
      <c r="D87" s="4"/>
      <c r="E87" s="80"/>
      <c r="F87" s="80"/>
    </row>
    <row r="88" spans="2:6" customFormat="1" ht="30" customHeight="1" x14ac:dyDescent="0.3">
      <c r="B88" s="76"/>
      <c r="C88" s="4"/>
      <c r="D88" s="4"/>
      <c r="E88" s="80"/>
      <c r="F88" s="80"/>
    </row>
    <row r="89" spans="2:6" customFormat="1" ht="30" customHeight="1" x14ac:dyDescent="0.3">
      <c r="B89" s="76"/>
      <c r="C89" s="4"/>
      <c r="D89" s="4"/>
      <c r="E89" s="80"/>
      <c r="F89" s="80"/>
    </row>
    <row r="90" spans="2:6" customFormat="1" ht="30" customHeight="1" x14ac:dyDescent="0.3">
      <c r="B90" s="76"/>
      <c r="C90" s="4"/>
      <c r="D90" s="4"/>
      <c r="E90" s="80"/>
      <c r="F90" s="80"/>
    </row>
    <row r="91" spans="2:6" customFormat="1" ht="30" customHeight="1" x14ac:dyDescent="0.3">
      <c r="B91" s="76"/>
      <c r="C91" s="4"/>
      <c r="D91" s="4"/>
      <c r="E91" s="80"/>
      <c r="F91" s="80"/>
    </row>
    <row r="92" spans="2:6" customFormat="1" ht="30" customHeight="1" x14ac:dyDescent="0.3">
      <c r="B92" s="76"/>
      <c r="C92" s="4"/>
      <c r="D92" s="4"/>
      <c r="E92" s="80"/>
      <c r="F92" s="80"/>
    </row>
    <row r="93" spans="2:6" customFormat="1" ht="30" customHeight="1" x14ac:dyDescent="0.3">
      <c r="B93" s="76"/>
      <c r="C93" s="4"/>
      <c r="D93" s="4"/>
      <c r="E93" s="80"/>
      <c r="F93" s="80"/>
    </row>
    <row r="94" spans="2:6" customFormat="1" ht="30" customHeight="1" x14ac:dyDescent="0.3">
      <c r="B94" s="76"/>
      <c r="C94" s="4"/>
      <c r="D94" s="4"/>
      <c r="E94" s="80"/>
      <c r="F94" s="80"/>
    </row>
    <row r="95" spans="2:6" customFormat="1" ht="30" customHeight="1" x14ac:dyDescent="0.3">
      <c r="B95" s="76"/>
      <c r="C95" s="4"/>
      <c r="D95" s="4"/>
      <c r="E95" s="80"/>
      <c r="F95" s="80"/>
    </row>
    <row r="96" spans="2:6" customFormat="1" ht="30" customHeight="1" x14ac:dyDescent="0.3">
      <c r="B96" s="76"/>
      <c r="C96" s="4"/>
      <c r="D96" s="4"/>
      <c r="E96" s="80"/>
      <c r="F96" s="80"/>
    </row>
    <row r="97" spans="2:6" customFormat="1" ht="30" customHeight="1" x14ac:dyDescent="0.3">
      <c r="B97" s="76"/>
      <c r="C97" s="4"/>
      <c r="D97" s="4"/>
      <c r="E97" s="80"/>
      <c r="F97" s="80"/>
    </row>
    <row r="98" spans="2:6" customFormat="1" ht="30" customHeight="1" x14ac:dyDescent="0.3">
      <c r="B98" s="76"/>
      <c r="C98" s="4"/>
      <c r="D98" s="4"/>
      <c r="E98" s="80"/>
      <c r="F98" s="80"/>
    </row>
    <row r="99" spans="2:6" customFormat="1" ht="30" customHeight="1" x14ac:dyDescent="0.3">
      <c r="B99" s="76"/>
      <c r="C99" s="4"/>
      <c r="D99" s="4"/>
      <c r="E99" s="80"/>
      <c r="F99" s="80"/>
    </row>
    <row r="100" spans="2:6" customFormat="1" ht="30" customHeight="1" x14ac:dyDescent="0.3">
      <c r="B100" s="76"/>
      <c r="C100" s="4"/>
      <c r="D100" s="4"/>
      <c r="E100" s="80"/>
      <c r="F100" s="80"/>
    </row>
    <row r="101" spans="2:6" customFormat="1" ht="30" customHeight="1" x14ac:dyDescent="0.3">
      <c r="B101" s="76"/>
      <c r="C101" s="4"/>
      <c r="D101" s="4"/>
      <c r="E101" s="80"/>
      <c r="F101" s="80"/>
    </row>
    <row r="102" spans="2:6" customFormat="1" ht="30" customHeight="1" x14ac:dyDescent="0.3">
      <c r="B102" s="76"/>
      <c r="C102" s="4"/>
      <c r="D102" s="4"/>
      <c r="E102" s="80"/>
      <c r="F102" s="80"/>
    </row>
    <row r="103" spans="2:6" customFormat="1" ht="30" customHeight="1" x14ac:dyDescent="0.3">
      <c r="B103" s="76"/>
      <c r="C103" s="4"/>
      <c r="D103" s="4"/>
      <c r="E103" s="80"/>
      <c r="F103" s="80"/>
    </row>
    <row r="104" spans="2:6" customFormat="1" ht="30" customHeight="1" x14ac:dyDescent="0.3">
      <c r="B104" s="76"/>
      <c r="C104" s="4"/>
      <c r="D104" s="4"/>
      <c r="E104" s="80"/>
      <c r="F104" s="80"/>
    </row>
    <row r="105" spans="2:6" customFormat="1" ht="30" customHeight="1" x14ac:dyDescent="0.3">
      <c r="B105" s="76"/>
      <c r="C105" s="4"/>
      <c r="D105" s="4"/>
      <c r="E105" s="80"/>
      <c r="F105" s="80"/>
    </row>
    <row r="106" spans="2:6" customFormat="1" ht="30" customHeight="1" x14ac:dyDescent="0.3">
      <c r="B106" s="76"/>
      <c r="C106" s="4"/>
      <c r="D106" s="4"/>
      <c r="E106" s="80"/>
      <c r="F106" s="80"/>
    </row>
    <row r="107" spans="2:6" customFormat="1" ht="30" customHeight="1" x14ac:dyDescent="0.3">
      <c r="B107" s="76"/>
      <c r="C107" s="4"/>
      <c r="D107" s="4"/>
      <c r="E107" s="80"/>
      <c r="F107" s="80"/>
    </row>
    <row r="108" spans="2:6" customFormat="1" ht="30" customHeight="1" x14ac:dyDescent="0.3">
      <c r="B108" s="76"/>
      <c r="C108" s="4"/>
      <c r="D108" s="4"/>
      <c r="E108" s="80"/>
      <c r="F108" s="80"/>
    </row>
    <row r="109" spans="2:6" customFormat="1" ht="30" customHeight="1" x14ac:dyDescent="0.3">
      <c r="B109" s="76"/>
      <c r="C109" s="4"/>
      <c r="D109" s="4"/>
      <c r="E109" s="80"/>
      <c r="F109" s="80"/>
    </row>
    <row r="110" spans="2:6" customFormat="1" ht="30" customHeight="1" x14ac:dyDescent="0.3">
      <c r="B110" s="76"/>
      <c r="C110" s="4"/>
      <c r="D110" s="4"/>
      <c r="E110" s="80"/>
      <c r="F110" s="80"/>
    </row>
    <row r="111" spans="2:6" customFormat="1" ht="30" customHeight="1" x14ac:dyDescent="0.3">
      <c r="B111" s="76"/>
      <c r="C111" s="4"/>
      <c r="D111" s="4"/>
      <c r="E111" s="80"/>
      <c r="F111" s="80"/>
    </row>
    <row r="112" spans="2:6" customFormat="1" ht="30" customHeight="1" x14ac:dyDescent="0.3">
      <c r="B112" s="76"/>
      <c r="C112" s="4"/>
      <c r="D112" s="4"/>
      <c r="E112" s="80"/>
      <c r="F112" s="80"/>
    </row>
    <row r="113" spans="1:17" customFormat="1" ht="30" customHeight="1" x14ac:dyDescent="0.3">
      <c r="B113" s="76"/>
      <c r="C113" s="4"/>
      <c r="D113" s="4"/>
      <c r="E113" s="80"/>
      <c r="F113" s="80"/>
    </row>
    <row r="114" spans="1:17" customFormat="1" ht="30" customHeight="1" x14ac:dyDescent="0.3">
      <c r="B114" s="76"/>
      <c r="C114" s="4"/>
      <c r="D114" s="4"/>
      <c r="E114" s="80"/>
      <c r="F114" s="80"/>
    </row>
    <row r="115" spans="1:17" customFormat="1" ht="30" customHeight="1" x14ac:dyDescent="0.3">
      <c r="B115" s="76"/>
      <c r="C115" s="4"/>
      <c r="D115" s="4"/>
      <c r="E115" s="80"/>
      <c r="F115" s="80"/>
    </row>
    <row r="116" spans="1:17" customFormat="1" ht="30" customHeight="1" x14ac:dyDescent="0.3">
      <c r="B116" s="76"/>
      <c r="C116" s="4"/>
      <c r="D116" s="4"/>
      <c r="E116" s="80"/>
      <c r="F116" s="80"/>
    </row>
    <row r="117" spans="1:17" customFormat="1" ht="30" customHeight="1" x14ac:dyDescent="0.3">
      <c r="B117" s="76"/>
      <c r="C117" s="4"/>
      <c r="D117" s="4"/>
      <c r="E117" s="80"/>
      <c r="F117" s="80"/>
    </row>
    <row r="118" spans="1:17" customFormat="1" ht="30" customHeight="1" x14ac:dyDescent="0.3">
      <c r="B118" s="76"/>
      <c r="C118" s="4"/>
      <c r="D118" s="4"/>
      <c r="E118" s="80"/>
      <c r="F118" s="80"/>
    </row>
    <row r="119" spans="1:17" customFormat="1" ht="30" customHeight="1" x14ac:dyDescent="0.3">
      <c r="B119" s="76"/>
      <c r="C119" s="4"/>
      <c r="D119" s="4"/>
      <c r="E119" s="80"/>
      <c r="F119" s="80"/>
    </row>
    <row r="120" spans="1:17" customFormat="1" ht="30" customHeight="1" x14ac:dyDescent="0.3">
      <c r="B120" s="76"/>
      <c r="C120" s="4"/>
      <c r="D120" s="4"/>
      <c r="E120" s="80"/>
      <c r="F120" s="80"/>
    </row>
    <row r="121" spans="1:17" customFormat="1" ht="30" customHeight="1" x14ac:dyDescent="0.3">
      <c r="B121" s="76"/>
      <c r="C121" s="4"/>
      <c r="D121" s="4"/>
      <c r="E121" s="80"/>
      <c r="F121" s="80"/>
    </row>
    <row r="122" spans="1:17" customFormat="1" ht="30" customHeight="1" x14ac:dyDescent="0.3">
      <c r="B122" s="76"/>
      <c r="C122" s="4"/>
      <c r="D122" s="4"/>
      <c r="E122" s="80"/>
      <c r="F122" s="80"/>
    </row>
    <row r="123" spans="1:17" ht="30" customHeight="1" x14ac:dyDescent="0.3">
      <c r="A123"/>
      <c r="G123"/>
      <c r="H123"/>
      <c r="I123"/>
      <c r="J123"/>
      <c r="K123"/>
      <c r="L123"/>
      <c r="M123"/>
      <c r="N123"/>
      <c r="O123"/>
      <c r="P123"/>
      <c r="Q123"/>
    </row>
  </sheetData>
  <mergeCells count="2">
    <mergeCell ref="B2:F2"/>
    <mergeCell ref="B1:F1"/>
  </mergeCells>
  <conditionalFormatting sqref="F52:F1048576 G8 F4:F6 F37:F50">
    <cfRule type="cellIs" dxfId="21" priority="19" operator="lessThan">
      <formula>20000</formula>
    </cfRule>
    <cfRule type="cellIs" dxfId="20" priority="20" operator="greaterThan">
      <formula>20000</formula>
    </cfRule>
  </conditionalFormatting>
  <conditionalFormatting sqref="F7:F36">
    <cfRule type="cellIs" dxfId="19" priority="1" operator="lessThan">
      <formula>20000</formula>
    </cfRule>
    <cfRule type="cellIs" dxfId="18" priority="2" operator="greaterThan">
      <formula>20000</formula>
    </cfRule>
  </conditionalFormatting>
  <dataValidations count="5">
    <dataValidation allowBlank="1" showInputMessage="1" showErrorMessage="1" prompt="Enter Date in this column under this heading" sqref="B3" xr:uid="{08113CC8-B479-4270-A585-F52CCA37327A}"/>
    <dataValidation allowBlank="1" showInputMessage="1" showErrorMessage="1" prompt="Enter Description of Transaction in this column under this heading" sqref="C3" xr:uid="{17AEDDD7-8C03-4F77-8C32-64BC0B0F732E}"/>
    <dataValidation allowBlank="1" showInputMessage="1" showErrorMessage="1" prompt="Enter Debit amount in this column under this heading" sqref="D3" xr:uid="{41A49B93-C3B3-4CB8-AB43-20691DCD8EE0}"/>
    <dataValidation allowBlank="1" showInputMessage="1" showErrorMessage="1" prompt="Enter Credit amount in this column under this heading" sqref="E3" xr:uid="{4B308223-F90E-4994-809E-14F26378E0BB}"/>
    <dataValidation allowBlank="1" showInputMessage="1" showErrorMessage="1" prompt="Balance is automatically calculated in this column under this heading" sqref="F3" xr:uid="{44C0D86E-1531-46CF-8A40-9F38EE06AD32}"/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49C3-875F-4356-AAE8-F21272CCF7E9}">
  <sheetPr>
    <tabColor theme="9"/>
  </sheetPr>
  <dimension ref="A1:R80"/>
  <sheetViews>
    <sheetView tabSelected="1" zoomScaleNormal="100" workbookViewId="0">
      <pane ySplit="3" topLeftCell="A4" activePane="bottomLeft" state="frozen"/>
      <selection pane="bottomLeft" activeCell="B4" sqref="B4"/>
    </sheetView>
  </sheetViews>
  <sheetFormatPr defaultRowHeight="13.5" x14ac:dyDescent="0.3"/>
  <cols>
    <col min="1" max="1" width="37.6640625" customWidth="1"/>
    <col min="2" max="2" width="20.33203125" customWidth="1"/>
    <col min="3" max="3" width="19.5" customWidth="1"/>
    <col min="4" max="4" width="19.83203125" customWidth="1"/>
    <col min="5" max="5" width="16.33203125" customWidth="1"/>
    <col min="6" max="6" width="14.6640625" customWidth="1"/>
    <col min="7" max="7" width="15.83203125" customWidth="1"/>
    <col min="8" max="8" width="17.5" customWidth="1"/>
    <col min="9" max="9" width="14.5" customWidth="1"/>
    <col min="10" max="10" width="16" customWidth="1"/>
    <col min="11" max="11" width="14.33203125" customWidth="1"/>
    <col min="12" max="12" width="15" customWidth="1"/>
    <col min="13" max="14" width="15.1640625" bestFit="1" customWidth="1"/>
    <col min="15" max="15" width="15" customWidth="1"/>
    <col min="16" max="16" width="15.83203125" customWidth="1"/>
    <col min="17" max="17" width="14.5" bestFit="1" customWidth="1"/>
  </cols>
  <sheetData>
    <row r="1" spans="1:18" ht="15.75" x14ac:dyDescent="0.3">
      <c r="A1" s="88" t="s">
        <v>77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27.75" customHeight="1" x14ac:dyDescent="0.3">
      <c r="A2" s="44" t="s">
        <v>22</v>
      </c>
      <c r="B2" s="44" t="s">
        <v>25</v>
      </c>
      <c r="C2" s="44" t="s">
        <v>26</v>
      </c>
      <c r="D2" s="45">
        <v>44197</v>
      </c>
      <c r="E2" s="45">
        <v>44228</v>
      </c>
      <c r="F2" s="45">
        <v>44256</v>
      </c>
      <c r="G2" s="45">
        <v>44287</v>
      </c>
      <c r="H2" s="45">
        <v>44317</v>
      </c>
      <c r="I2" s="45">
        <v>44348</v>
      </c>
      <c r="J2" s="45">
        <v>44378</v>
      </c>
      <c r="K2" s="45">
        <v>44409</v>
      </c>
      <c r="L2" s="45">
        <v>44440</v>
      </c>
      <c r="M2" s="45">
        <v>44470</v>
      </c>
      <c r="N2" s="45">
        <v>44501</v>
      </c>
      <c r="O2" s="45">
        <v>44531</v>
      </c>
      <c r="P2" s="44" t="s">
        <v>3</v>
      </c>
      <c r="Q2" s="44" t="s">
        <v>37</v>
      </c>
      <c r="R2" s="19"/>
    </row>
    <row r="3" spans="1:18" ht="16.5" x14ac:dyDescent="0.3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9"/>
    </row>
    <row r="4" spans="1:18" ht="15.75" x14ac:dyDescent="0.3">
      <c r="A4" s="41" t="s">
        <v>47</v>
      </c>
      <c r="B4" s="64">
        <v>2000</v>
      </c>
      <c r="C4" s="64">
        <f>B4*12</f>
        <v>24000</v>
      </c>
      <c r="D4" s="64">
        <f>SUMIFS('Checkings Register'!F:F,'Checkings Register'!C:C,"&gt;="&amp;D2,'Checkings Register'!C:C,"&lt;="&amp;EOMONTH(D2,0),'Checkings Register'!B:B,"*"&amp;A4&amp;"*")</f>
        <v>2000</v>
      </c>
      <c r="E4" s="64">
        <f>SUMIFS('Checkings Register'!F:F,'Checkings Register'!C:C,"&gt;="&amp;E2,'Checkings Register'!C:C,"&lt;="&amp;EOMONTH(E2,0),'Checkings Register'!B:B,"*"&amp;A4&amp;"*")</f>
        <v>0</v>
      </c>
      <c r="F4" s="64">
        <f>SUMIFS('Checkings Register'!F:F,'Checkings Register'!C:C,"&gt;="&amp;F2,'Checkings Register'!C:C,"&lt;="&amp;EOMONTH(F2,0),'Checkings Register'!B:B,"*"&amp;A4&amp;"*")</f>
        <v>0</v>
      </c>
      <c r="G4" s="64">
        <f>SUMIFS('Checkings Register'!F:F,'Checkings Register'!C:C,"&gt;="&amp;G2,'Checkings Register'!C:C,"&lt;="&amp;EOMONTH(G2,0),'Checkings Register'!B:B,"*"&amp;A4&amp;"*")</f>
        <v>0</v>
      </c>
      <c r="H4" s="64">
        <f>SUMIFS('Checkings Register'!F:F,'Checkings Register'!C:C,"&gt;="&amp;H2,'Checkings Register'!C:C,"&lt;="&amp;EOMONTH(H2,0),'Checkings Register'!B:B,"*"&amp;A4&amp;"*")</f>
        <v>0</v>
      </c>
      <c r="I4" s="64">
        <f>SUMIFS('Checkings Register'!F:F,'Checkings Register'!C:C,"&gt;="&amp;I2,'Checkings Register'!C:C,"&lt;="&amp;EOMONTH(I2,0),'Checkings Register'!B:B,"*"&amp;A4&amp;"*")</f>
        <v>0</v>
      </c>
      <c r="J4" s="64">
        <f>SUMIFS('Checkings Register'!F:F,'Checkings Register'!C:C,"&gt;="&amp;J2,'Checkings Register'!C:C,"&lt;="&amp;EOMONTH(J2,0),'Checkings Register'!B:B,"*"&amp;A4&amp;"*")</f>
        <v>0</v>
      </c>
      <c r="K4" s="64">
        <f>SUMIFS('Checkings Register'!F:F,'Checkings Register'!C:C,"&gt;="&amp;K2,'Checkings Register'!C:C,"&lt;="&amp;EOMONTH(K2,0),'Checkings Register'!B:B,"*"&amp;A4&amp;"*")</f>
        <v>0</v>
      </c>
      <c r="L4" s="64">
        <f>SUMIFS('Checkings Register'!F:F,'Checkings Register'!C:C,"&gt;="&amp;L2,'Checkings Register'!C:C,"&lt;="&amp;EOMONTH(L2,0),'Checkings Register'!B:B,"*"&amp;A4&amp;"*")</f>
        <v>0</v>
      </c>
      <c r="M4" s="64">
        <f>SUMIFS('Checkings Register'!F:F,'Checkings Register'!C:C,"&gt;="&amp;M2,'Checkings Register'!C:C,"&lt;="&amp;EOMONTH(M2,0),'Checkings Register'!B:B,"*"&amp;A4&amp;"*")</f>
        <v>0</v>
      </c>
      <c r="N4" s="64">
        <f>SUMIFS('Checkings Register'!F:F,'Checkings Register'!C:C,"&gt;="&amp;N2,'Checkings Register'!C:C,"&lt;="&amp;EOMONTH(N2,0),'Checkings Register'!B:B,"*"&amp;A4&amp;"*")</f>
        <v>0</v>
      </c>
      <c r="O4" s="64">
        <f>SUMIFS('Checkings Register'!F:F,'Checkings Register'!C:C,"&gt;="&amp;O2,'Checkings Register'!C:C,"&lt;="&amp;EOMONTH(O2,0),'Checkings Register'!B:B,"*"&amp;A4&amp;"*")</f>
        <v>0</v>
      </c>
      <c r="P4" s="49">
        <f>SUM(D4:O4)</f>
        <v>2000</v>
      </c>
      <c r="Q4" s="49">
        <f>AVERAGE(D4:O4)</f>
        <v>166.66666666666666</v>
      </c>
      <c r="R4" s="19"/>
    </row>
    <row r="5" spans="1:18" ht="15.75" x14ac:dyDescent="0.3">
      <c r="A5" s="41" t="s">
        <v>48</v>
      </c>
      <c r="B5" s="65">
        <v>1500</v>
      </c>
      <c r="C5" s="65">
        <f t="shared" ref="C5" si="0">B5*12</f>
        <v>18000</v>
      </c>
      <c r="D5" s="65">
        <f>SUMIFS('Checkings Register'!F:F,'Checkings Register'!C:C,"&gt;="&amp;D2,'Checkings Register'!C:C,"&lt;="&amp;EOMONTH(D2,0),'Checkings Register'!B:B,"*"&amp;A5&amp;"*")</f>
        <v>1500</v>
      </c>
      <c r="E5" s="65">
        <f>SUMIFS('Checkings Register'!F:F,'Checkings Register'!C:C,"&gt;="&amp;E2,'Checkings Register'!C:C,"&lt;="&amp;EOMONTH(E2,0),'Checkings Register'!B:B,"*"&amp;A5&amp;"*")</f>
        <v>0</v>
      </c>
      <c r="F5" s="65">
        <f>SUMIFS('Checkings Register'!F:F,'Checkings Register'!C:C,"&gt;="&amp;F2,'Checkings Register'!C:C,"&lt;="&amp;EOMONTH(F2,0),'Checkings Register'!B:B,"*"&amp;A5&amp;"*")</f>
        <v>0</v>
      </c>
      <c r="G5" s="65">
        <f>SUMIFS('Checkings Register'!F:F,'Checkings Register'!C:C,"&gt;="&amp;G2,'Checkings Register'!C:C,"&lt;="&amp;EOMONTH(G2,0),'Checkings Register'!B:B,"*"&amp;A5&amp;"*")</f>
        <v>0</v>
      </c>
      <c r="H5" s="65">
        <f>SUMIFS('Checkings Register'!F:F,'Checkings Register'!C:C,"&gt;="&amp;H2,'Checkings Register'!C:C,"&lt;="&amp;EOMONTH(H2,0),'Checkings Register'!B:B,"*"&amp;A5&amp;"*")</f>
        <v>0</v>
      </c>
      <c r="I5" s="65">
        <f>SUMIFS('Checkings Register'!F:F,'Checkings Register'!C:C,"&gt;="&amp;I2,'Checkings Register'!C:C,"&lt;="&amp;EOMONTH(I2,0),'Checkings Register'!B:B,"*"&amp;A5&amp;"*")</f>
        <v>0</v>
      </c>
      <c r="J5" s="65">
        <f>SUMIFS('Checkings Register'!F:F,'Checkings Register'!C:C,"&gt;="&amp;J2,'Checkings Register'!C:C,"&lt;="&amp;EOMONTH(J2,0),'Checkings Register'!B:B,"*"&amp;A5&amp;"*")</f>
        <v>0</v>
      </c>
      <c r="K5" s="65">
        <f>SUMIFS('Checkings Register'!F:F,'Checkings Register'!C:C,"&gt;="&amp;K2,'Checkings Register'!C:C,"&lt;="&amp;EOMONTH(K2,0),'Checkings Register'!B:B,"*"&amp;A5&amp;"*")</f>
        <v>0</v>
      </c>
      <c r="L5" s="65">
        <f>SUMIFS('Checkings Register'!F:F,'Checkings Register'!C:C,"&gt;="&amp;L2,'Checkings Register'!C:C,"&lt;="&amp;EOMONTH(L2,0),'Checkings Register'!B:B,"*"&amp;A5&amp;"*")</f>
        <v>0</v>
      </c>
      <c r="M5" s="65">
        <f>SUMIFS('Checkings Register'!F:F,'Checkings Register'!C:C,"&gt;="&amp;M2,'Checkings Register'!C:C,"&lt;="&amp;EOMONTH(M2,0),'Checkings Register'!B:B,"*"&amp;A5&amp;"*")</f>
        <v>0</v>
      </c>
      <c r="N5" s="65">
        <f>SUMIFS('Checkings Register'!F:F,'Checkings Register'!C:C,"&gt;="&amp;N2,'Checkings Register'!C:C,"&lt;="&amp;EOMONTH(N2,0),'Checkings Register'!B:B,"*"&amp;A5&amp;"*")</f>
        <v>0</v>
      </c>
      <c r="O5" s="65">
        <f>SUMIFS('Checkings Register'!F:F,'Checkings Register'!C:C,"&gt;="&amp;O2,'Checkings Register'!C:C,"&lt;="&amp;EOMONTH(O2,0),'Checkings Register'!B:B,"*"&amp;A5&amp;"*")</f>
        <v>0</v>
      </c>
      <c r="P5" s="49">
        <f t="shared" ref="P5" si="1">SUM(D5:O5)</f>
        <v>1500</v>
      </c>
      <c r="Q5" s="49">
        <f t="shared" ref="Q5" si="2">AVERAGE(D5:O5)</f>
        <v>125</v>
      </c>
      <c r="R5" s="19"/>
    </row>
    <row r="6" spans="1:18" ht="15.75" x14ac:dyDescent="0.3">
      <c r="A6" s="41" t="s">
        <v>32</v>
      </c>
      <c r="B6" s="64">
        <v>0</v>
      </c>
      <c r="C6" s="64">
        <f t="shared" ref="C6:C13" si="3">B6*12</f>
        <v>0</v>
      </c>
      <c r="D6" s="64">
        <f>SUMIFS('Checkings Register'!F:F,'Checkings Register'!C:C,"&gt;="&amp;D2,'Checkings Register'!C:C,"&lt;="&amp;EOMONTH(D2,0),'Checkings Register'!B:B,"*"&amp;A6&amp;"*")</f>
        <v>0</v>
      </c>
      <c r="E6" s="64">
        <f>SUMIFS('Checkings Register'!F:F,'Checkings Register'!C:C,"&gt;="&amp;E2,'Checkings Register'!C:C,"&lt;="&amp;EOMONTH(E2,0),'Checkings Register'!B:B,"*"&amp;A6&amp;"*")</f>
        <v>0</v>
      </c>
      <c r="F6" s="64">
        <f>SUMIFS('Checkings Register'!F:F,'Checkings Register'!C:C,"&gt;="&amp;F2,'Checkings Register'!C:C,"&lt;="&amp;EOMONTH(F2,0),'Checkings Register'!B:B,"*"&amp;A6&amp;"*")</f>
        <v>0</v>
      </c>
      <c r="G6" s="64">
        <f>SUMIFS('Checkings Register'!F:F,'Checkings Register'!C:C,"&gt;="&amp;G2,'Checkings Register'!C:C,"&lt;="&amp;EOMONTH(G2,0),'Checkings Register'!B:B,"*"&amp;A6&amp;"*")</f>
        <v>0</v>
      </c>
      <c r="H6" s="64">
        <f>SUMIFS('Checkings Register'!F:F,'Checkings Register'!C:C,"&gt;="&amp;H2,'Checkings Register'!C:C,"&lt;="&amp;EOMONTH(H2,0),'Checkings Register'!B:B,"*"&amp;A6&amp;"*")</f>
        <v>0</v>
      </c>
      <c r="I6" s="64">
        <f>SUMIFS('Checkings Register'!F:F,'Checkings Register'!C:C,"&gt;="&amp;I2,'Checkings Register'!C:C,"&lt;="&amp;EOMONTH(I2,0),'Checkings Register'!B:B,"*"&amp;A6&amp;"*")</f>
        <v>0</v>
      </c>
      <c r="J6" s="64">
        <f>SUMIFS('Checkings Register'!F:F,'Checkings Register'!C:C,"&gt;="&amp;J2,'Checkings Register'!C:C,"&lt;="&amp;EOMONTH(J2,0),'Checkings Register'!B:B,"*"&amp;A6&amp;"*")</f>
        <v>0</v>
      </c>
      <c r="K6" s="64">
        <f>SUMIFS('Checkings Register'!F:F,'Checkings Register'!C:C,"&gt;="&amp;K2,'Checkings Register'!C:C,"&lt;="&amp;EOMONTH(K2,0),'Checkings Register'!B:B,"*"&amp;A6&amp;"*")</f>
        <v>0</v>
      </c>
      <c r="L6" s="64">
        <f>SUMIFS('Checkings Register'!F:F,'Checkings Register'!C:C,"&gt;="&amp;L2,'Checkings Register'!C:C,"&lt;="&amp;EOMONTH(L2,0),'Checkings Register'!B:B,"*"&amp;A6&amp;"*")</f>
        <v>0</v>
      </c>
      <c r="M6" s="64">
        <f>SUMIFS('Checkings Register'!F:F,'Checkings Register'!C:C,"&gt;="&amp;M2,'Checkings Register'!C:C,"&lt;="&amp;EOMONTH(M2,0),'Checkings Register'!B:B,"*"&amp;A6&amp;"*")</f>
        <v>0</v>
      </c>
      <c r="N6" s="64">
        <f>SUMIFS('Checkings Register'!F:F,'Checkings Register'!C:C,"&gt;="&amp;N2,'Checkings Register'!C:C,"&lt;="&amp;EOMONTH(N2,0),'Checkings Register'!B:B,"*"&amp;A6&amp;"*")</f>
        <v>0</v>
      </c>
      <c r="O6" s="64">
        <f>SUMIFS('Checkings Register'!F:F,'Checkings Register'!C:C,"&gt;="&amp;O2,'Checkings Register'!C:C,"&lt;="&amp;EOMONTH(O2,0),'Checkings Register'!B:B,"*"&amp;A6&amp;"*")</f>
        <v>0</v>
      </c>
      <c r="P6" s="49">
        <f t="shared" ref="P6:P43" si="4">SUM(D6:O6)</f>
        <v>0</v>
      </c>
      <c r="Q6" s="49">
        <f t="shared" ref="Q6:Q47" si="5">AVERAGE(D6:O6)</f>
        <v>0</v>
      </c>
      <c r="R6" s="19"/>
    </row>
    <row r="7" spans="1:18" ht="15.75" x14ac:dyDescent="0.3">
      <c r="A7" s="41" t="s">
        <v>45</v>
      </c>
      <c r="B7" s="65">
        <v>0</v>
      </c>
      <c r="C7" s="65">
        <f t="shared" si="3"/>
        <v>0</v>
      </c>
      <c r="D7" s="65">
        <f>SUMIFS('Checkings Register'!F:F,'Checkings Register'!C:C,"&gt;="&amp;D2,'Checkings Register'!C:C,"&lt;="&amp;EOMONTH(D2,0),'Checkings Register'!B:B,"*"&amp;A7&amp;"*")</f>
        <v>0</v>
      </c>
      <c r="E7" s="65">
        <f>SUMIFS('Checkings Register'!F:F,'Checkings Register'!C:C,"&gt;="&amp;E2,'Checkings Register'!C:C,"&lt;="&amp;EOMONTH(E2,0),'Checkings Register'!B:B,"*"&amp;A7&amp;"*")</f>
        <v>0</v>
      </c>
      <c r="F7" s="65">
        <f>SUMIFS('Checkings Register'!F:F,'Checkings Register'!C:C,"&gt;="&amp;F2,'Checkings Register'!C:C,"&lt;="&amp;EOMONTH(F2,0),'Checkings Register'!B:B,"*"&amp;A7&amp;"*")</f>
        <v>0</v>
      </c>
      <c r="G7" s="65">
        <f>SUMIFS('Checkings Register'!F:F,'Checkings Register'!C:C,"&gt;="&amp;G2,'Checkings Register'!C:C,"&lt;="&amp;EOMONTH(G2,0),'Checkings Register'!B:B,"*"&amp;A7&amp;"*")</f>
        <v>0</v>
      </c>
      <c r="H7" s="65">
        <f>SUMIFS('Checkings Register'!F:F,'Checkings Register'!C:C,"&gt;="&amp;H2,'Checkings Register'!C:C,"&lt;="&amp;EOMONTH(H2,0),'Checkings Register'!B:B,"*"&amp;A7&amp;"*")</f>
        <v>0</v>
      </c>
      <c r="I7" s="65">
        <f>SUMIFS('Checkings Register'!F:F,'Checkings Register'!C:C,"&gt;="&amp;I2,'Checkings Register'!C:C,"&lt;="&amp;EOMONTH(I2,0),'Checkings Register'!B:B,"*"&amp;A7&amp;"*")</f>
        <v>0</v>
      </c>
      <c r="J7" s="65">
        <f>SUMIFS('Checkings Register'!F:F,'Checkings Register'!C:C,"&gt;="&amp;J2,'Checkings Register'!C:C,"&lt;="&amp;EOMONTH(J2,0),'Checkings Register'!B:B,"*"&amp;A7&amp;"*")</f>
        <v>0</v>
      </c>
      <c r="K7" s="65">
        <f>SUMIFS('Checkings Register'!F:F,'Checkings Register'!C:C,"&gt;="&amp;K2,'Checkings Register'!C:C,"&lt;="&amp;EOMONTH(K2,0),'Checkings Register'!B:B,"*"&amp;A7&amp;"*")</f>
        <v>0</v>
      </c>
      <c r="L7" s="65">
        <f>SUMIFS('Checkings Register'!F:F,'Checkings Register'!C:C,"&gt;="&amp;L2,'Checkings Register'!C:C,"&lt;="&amp;EOMONTH(L2,0),'Checkings Register'!B:B,"*"&amp;A7&amp;"*")</f>
        <v>0</v>
      </c>
      <c r="M7" s="65">
        <f>SUMIFS('Checkings Register'!F:F,'Checkings Register'!C:C,"&gt;="&amp;M2,'Checkings Register'!C:C,"&lt;="&amp;EOMONTH(M2,0),'Checkings Register'!B:B,"*"&amp;A7&amp;"*")</f>
        <v>0</v>
      </c>
      <c r="N7" s="65">
        <f>SUMIFS('Checkings Register'!F:F,'Checkings Register'!C:C,"&gt;="&amp;N2,'Checkings Register'!C:C,"&lt;="&amp;EOMONTH(N2,0),'Checkings Register'!B:B,"*"&amp;A7&amp;"*")</f>
        <v>0</v>
      </c>
      <c r="O7" s="65">
        <f>SUMIFS('Checkings Register'!F:F,'Checkings Register'!C:C,"&gt;="&amp;O2,'Checkings Register'!C:C,"&lt;="&amp;EOMONTH(O2,0),'Checkings Register'!B:B,"*"&amp;A7&amp;"*")</f>
        <v>0</v>
      </c>
      <c r="P7" s="49">
        <f t="shared" ref="P7" si="6">SUM(D7:O7)</f>
        <v>0</v>
      </c>
      <c r="Q7" s="49">
        <f t="shared" ref="Q7" si="7">AVERAGE(D7:O7)</f>
        <v>0</v>
      </c>
      <c r="R7" s="19"/>
    </row>
    <row r="8" spans="1:18" ht="15.75" x14ac:dyDescent="0.3">
      <c r="A8" s="41" t="s">
        <v>9</v>
      </c>
      <c r="B8" s="64">
        <v>0.1</v>
      </c>
      <c r="C8" s="64">
        <f t="shared" si="3"/>
        <v>1.2000000000000002</v>
      </c>
      <c r="D8" s="64">
        <f>SUMIFS('Checkings Register'!F:F,'Checkings Register'!C:C,"&gt;="&amp;D2,'Checkings Register'!C:C,"&lt;="&amp;EOMONTH(D2,0),'Checkings Register'!B:B,"*"&amp;A8&amp;"*")</f>
        <v>0.1</v>
      </c>
      <c r="E8" s="64">
        <f>SUMIFS('Checkings Register'!F:F,'Checkings Register'!C:C,"&gt;="&amp;E2,'Checkings Register'!C:C,"&lt;="&amp;EOMONTH(E2,0),'Checkings Register'!B:B,"*"&amp;A8&amp;"*")</f>
        <v>0</v>
      </c>
      <c r="F8" s="64">
        <f>SUMIFS('Checkings Register'!F:F,'Checkings Register'!C:C,"&gt;="&amp;F2,'Checkings Register'!C:C,"&lt;="&amp;EOMONTH(F2,0),'Checkings Register'!B:B,"*"&amp;A8&amp;"*")</f>
        <v>0</v>
      </c>
      <c r="G8" s="64">
        <f>SUMIFS('Checkings Register'!F:F,'Checkings Register'!C:C,"&gt;="&amp;G2,'Checkings Register'!C:C,"&lt;="&amp;EOMONTH(G2,0),'Checkings Register'!B:B,"*"&amp;A8&amp;"*")</f>
        <v>0</v>
      </c>
      <c r="H8" s="64">
        <f>SUMIFS('Checkings Register'!F:F,'Checkings Register'!C:C,"&gt;="&amp;H2,'Checkings Register'!C:C,"&lt;="&amp;EOMONTH(H2,0),'Checkings Register'!B:B,"*"&amp;A8&amp;"*")</f>
        <v>0</v>
      </c>
      <c r="I8" s="64">
        <f>SUMIFS('Checkings Register'!F:F,'Checkings Register'!C:C,"&gt;="&amp;I2,'Checkings Register'!C:C,"&lt;="&amp;EOMONTH(I2,0),'Checkings Register'!B:B,"*"&amp;A8&amp;"*")</f>
        <v>0</v>
      </c>
      <c r="J8" s="64">
        <f>SUMIFS('Checkings Register'!F:F,'Checkings Register'!C:C,"&gt;="&amp;J2,'Checkings Register'!C:C,"&lt;="&amp;EOMONTH(J2,0),'Checkings Register'!B:B,"*"&amp;A8&amp;"*")</f>
        <v>0</v>
      </c>
      <c r="K8" s="64">
        <f>SUMIFS('Checkings Register'!F:F,'Checkings Register'!C:C,"&gt;="&amp;K2,'Checkings Register'!C:C,"&lt;="&amp;EOMONTH(K2,0),'Checkings Register'!B:B,"*"&amp;A8&amp;"*")</f>
        <v>0</v>
      </c>
      <c r="L8" s="64">
        <f>SUMIFS('Checkings Register'!F:F,'Checkings Register'!C:C,"&gt;="&amp;L2,'Checkings Register'!C:C,"&lt;="&amp;EOMONTH(L2,0),'Checkings Register'!B:B,"*"&amp;A8&amp;"*")</f>
        <v>0</v>
      </c>
      <c r="M8" s="64">
        <f>SUMIFS('Checkings Register'!F:F,'Checkings Register'!C:C,"&gt;="&amp;M2,'Checkings Register'!C:C,"&lt;="&amp;EOMONTH(M2,0),'Checkings Register'!B:B,"*"&amp;A8&amp;"*")</f>
        <v>0</v>
      </c>
      <c r="N8" s="64">
        <f>SUMIFS('Checkings Register'!F:F,'Checkings Register'!C:C,"&gt;="&amp;N2,'Checkings Register'!C:C,"&lt;="&amp;EOMONTH(N2,0),'Checkings Register'!B:B,"*"&amp;A8&amp;"*")</f>
        <v>0</v>
      </c>
      <c r="O8" s="64">
        <f>SUMIFS('Checkings Register'!F:F,'Checkings Register'!C:C,"&gt;="&amp;O2,'Checkings Register'!C:C,"&lt;="&amp;EOMONTH(O2,0),'Checkings Register'!B:B,"*"&amp;A8&amp;"*")</f>
        <v>0</v>
      </c>
      <c r="P8" s="49">
        <f t="shared" si="4"/>
        <v>0.1</v>
      </c>
      <c r="Q8" s="49">
        <f t="shared" si="5"/>
        <v>8.3333333333333332E-3</v>
      </c>
      <c r="R8" s="19"/>
    </row>
    <row r="9" spans="1:18" ht="15.75" x14ac:dyDescent="0.3">
      <c r="A9" s="41" t="s">
        <v>79</v>
      </c>
      <c r="B9" s="65"/>
      <c r="C9" s="65">
        <f t="shared" si="3"/>
        <v>0</v>
      </c>
      <c r="D9" s="65">
        <f>SUMIFS('Checkings Register'!F:F,'Checkings Register'!C:C,"&gt;="&amp;D2,'Checkings Register'!C:C,"&lt;="&amp;EOMONTH(D2,0),'Checkings Register'!B:B,"*"&amp;A9&amp;"*")</f>
        <v>0</v>
      </c>
      <c r="E9" s="65">
        <f>SUMIFS('Checkings Register'!F:F,'Checkings Register'!C:C,"&gt;="&amp;E2,'Checkings Register'!C:C,"&lt;="&amp;EOMONTH(E2,0),'Checkings Register'!B:B,"*"&amp;A9&amp;"*")</f>
        <v>0</v>
      </c>
      <c r="F9" s="65">
        <f>SUMIFS('Checkings Register'!F:F,'Checkings Register'!C:C,"&gt;="&amp;F2,'Checkings Register'!C:C,"&lt;="&amp;EOMONTH(F2,0),'Checkings Register'!B:B,"*"&amp;A9&amp;"*")</f>
        <v>0</v>
      </c>
      <c r="G9" s="65">
        <f>SUMIFS('Checkings Register'!F:F,'Checkings Register'!C:C,"&gt;="&amp;G2,'Checkings Register'!C:C,"&lt;="&amp;EOMONTH(G2,0),'Checkings Register'!B:B,"*"&amp;A9&amp;"*")</f>
        <v>0</v>
      </c>
      <c r="H9" s="65">
        <f>SUMIFS('Checkings Register'!F:F,'Checkings Register'!C:C,"&gt;="&amp;H2,'Checkings Register'!C:C,"&lt;="&amp;EOMONTH(H2,0),'Checkings Register'!B:B,"*"&amp;A9&amp;"*")</f>
        <v>0</v>
      </c>
      <c r="I9" s="65">
        <f>SUMIFS('Checkings Register'!F:F,'Checkings Register'!C:C,"&gt;="&amp;I2,'Checkings Register'!C:C,"&lt;="&amp;EOMONTH(I2,0),'Checkings Register'!B:B,"*"&amp;A9&amp;"*")</f>
        <v>0</v>
      </c>
      <c r="J9" s="65">
        <f>SUMIFS('Checkings Register'!F:F,'Checkings Register'!C:C,"&gt;="&amp;J2,'Checkings Register'!C:C,"&lt;="&amp;EOMONTH(J2,0),'Checkings Register'!B:B,"*"&amp;A9&amp;"*")</f>
        <v>0</v>
      </c>
      <c r="K9" s="65">
        <f>SUMIFS('Checkings Register'!F:F,'Checkings Register'!C:C,"&gt;="&amp;K2,'Checkings Register'!C:C,"&lt;="&amp;EOMONTH(K2,0),'Checkings Register'!B:B,"*"&amp;A9&amp;"*")</f>
        <v>0</v>
      </c>
      <c r="L9" s="65">
        <f>SUMIFS('Checkings Register'!F:F,'Checkings Register'!C:C,"&gt;="&amp;L2,'Checkings Register'!C:C,"&lt;="&amp;EOMONTH(L2,0),'Checkings Register'!B:B,"*"&amp;A9&amp;"*")</f>
        <v>0</v>
      </c>
      <c r="M9" s="65">
        <f>SUMIFS('Checkings Register'!F:F,'Checkings Register'!C:C,"&gt;="&amp;M2,'Checkings Register'!C:C,"&lt;="&amp;EOMONTH(M2,0),'Checkings Register'!B:B,"*"&amp;A9&amp;"*")</f>
        <v>0</v>
      </c>
      <c r="N9" s="65">
        <f>SUMIFS('Checkings Register'!F:F,'Checkings Register'!C:C,"&gt;="&amp;N2,'Checkings Register'!C:C,"&lt;="&amp;EOMONTH(N2,0),'Checkings Register'!B:B,"*"&amp;A9&amp;"*")</f>
        <v>0</v>
      </c>
      <c r="O9" s="65">
        <f>SUMIFS('Checkings Register'!F:F,'Checkings Register'!C:C,"&gt;="&amp;O2,'Checkings Register'!C:C,"&lt;="&amp;EOMONTH(O2,0),'Checkings Register'!B:B,"*"&amp;A9&amp;"*")</f>
        <v>0</v>
      </c>
      <c r="P9" s="49">
        <f t="shared" ref="P9:P13" si="8">SUM(D9:O9)</f>
        <v>0</v>
      </c>
      <c r="Q9" s="49">
        <f t="shared" ref="Q9:Q13" si="9">AVERAGE(D9:O9)</f>
        <v>0</v>
      </c>
      <c r="R9" s="19"/>
    </row>
    <row r="10" spans="1:18" ht="15.75" x14ac:dyDescent="0.3">
      <c r="A10" s="41" t="s">
        <v>80</v>
      </c>
      <c r="B10" s="64"/>
      <c r="C10" s="64">
        <f t="shared" si="3"/>
        <v>0</v>
      </c>
      <c r="D10" s="64">
        <f>SUMIFS('Checkings Register'!F:F,'Checkings Register'!C:C,"&gt;="&amp;D2,'Checkings Register'!C:C,"&lt;="&amp;EOMONTH(D2,0),'Checkings Register'!B:B,"*"&amp;A10&amp;"*")</f>
        <v>0</v>
      </c>
      <c r="E10" s="64">
        <f>SUMIFS('Checkings Register'!F:F,'Checkings Register'!C:C,"&gt;="&amp;E2,'Checkings Register'!C:C,"&lt;="&amp;EOMONTH(E2,0),'Checkings Register'!B:B,"*"&amp;A10&amp;"*")</f>
        <v>0</v>
      </c>
      <c r="F10" s="64">
        <f>SUMIFS('Checkings Register'!F:F,'Checkings Register'!C:C,"&gt;="&amp;F2,'Checkings Register'!C:C,"&lt;="&amp;EOMONTH(F2,0),'Checkings Register'!B:B,"*"&amp;A10&amp;"*")</f>
        <v>0</v>
      </c>
      <c r="G10" s="64">
        <f>SUMIFS('Checkings Register'!F:F,'Checkings Register'!C:C,"&gt;="&amp;G2,'Checkings Register'!C:C,"&lt;="&amp;EOMONTH(G2,0),'Checkings Register'!B:B,"*"&amp;A10&amp;"*")</f>
        <v>0</v>
      </c>
      <c r="H10" s="64">
        <f>SUMIFS('Checkings Register'!F:F,'Checkings Register'!C:C,"&gt;="&amp;H2,'Checkings Register'!C:C,"&lt;="&amp;EOMONTH(H2,0),'Checkings Register'!B:B,"*"&amp;A10&amp;"*")</f>
        <v>0</v>
      </c>
      <c r="I10" s="64">
        <f>SUMIFS('Checkings Register'!F:F,'Checkings Register'!C:C,"&gt;="&amp;I2,'Checkings Register'!C:C,"&lt;="&amp;EOMONTH(I2,0),'Checkings Register'!B:B,"*"&amp;A10&amp;"*")</f>
        <v>0</v>
      </c>
      <c r="J10" s="64">
        <f>SUMIFS('Checkings Register'!F:F,'Checkings Register'!C:C,"&gt;="&amp;J2,'Checkings Register'!C:C,"&lt;="&amp;EOMONTH(J2,0),'Checkings Register'!B:B,"*"&amp;A10&amp;"*")</f>
        <v>0</v>
      </c>
      <c r="K10" s="64">
        <f>SUMIFS('Checkings Register'!F:F,'Checkings Register'!C:C,"&gt;="&amp;K2,'Checkings Register'!C:C,"&lt;="&amp;EOMONTH(K2,0),'Checkings Register'!B:B,"*"&amp;A10&amp;"*")</f>
        <v>0</v>
      </c>
      <c r="L10" s="64">
        <f>SUMIFS('Checkings Register'!F:F,'Checkings Register'!C:C,"&gt;="&amp;L2,'Checkings Register'!C:C,"&lt;="&amp;EOMONTH(L2,0),'Checkings Register'!B:B,"*"&amp;A10&amp;"*")</f>
        <v>0</v>
      </c>
      <c r="M10" s="64">
        <f>SUMIFS('Checkings Register'!F:F,'Checkings Register'!C:C,"&gt;="&amp;M2,'Checkings Register'!C:C,"&lt;="&amp;EOMONTH(M2,0),'Checkings Register'!B:B,"*"&amp;A10&amp;"*")</f>
        <v>0</v>
      </c>
      <c r="N10" s="64">
        <f>SUMIFS('Checkings Register'!F:F,'Checkings Register'!C:C,"&gt;="&amp;N2,'Checkings Register'!C:C,"&lt;="&amp;EOMONTH(N2,0),'Checkings Register'!B:B,"*"&amp;A10&amp;"*")</f>
        <v>0</v>
      </c>
      <c r="O10" s="64">
        <f>SUMIFS('Checkings Register'!F:F,'Checkings Register'!C:C,"&gt;="&amp;O2,'Checkings Register'!C:C,"&lt;="&amp;EOMONTH(O2,0),'Checkings Register'!B:B,"*"&amp;A10&amp;"*")</f>
        <v>0</v>
      </c>
      <c r="P10" s="49">
        <f t="shared" si="8"/>
        <v>0</v>
      </c>
      <c r="Q10" s="49">
        <f t="shared" si="9"/>
        <v>0</v>
      </c>
      <c r="R10" s="19"/>
    </row>
    <row r="11" spans="1:18" ht="15.75" x14ac:dyDescent="0.3">
      <c r="A11" s="41" t="s">
        <v>81</v>
      </c>
      <c r="B11" s="65"/>
      <c r="C11" s="65">
        <f t="shared" si="3"/>
        <v>0</v>
      </c>
      <c r="D11" s="65">
        <f>SUMIFS('Checkings Register'!F:F,'Checkings Register'!C:C,"&gt;="&amp;D2,'Checkings Register'!C:C,"&lt;="&amp;EOMONTH(D2,0),'Checkings Register'!B:B,"*"&amp;A11&amp;"*")</f>
        <v>0</v>
      </c>
      <c r="E11" s="65">
        <f>SUMIFS('Checkings Register'!F:F,'Checkings Register'!C:C,"&gt;="&amp;E2,'Checkings Register'!C:C,"&lt;="&amp;EOMONTH(E2,0),'Checkings Register'!B:B,"*"&amp;A11&amp;"*")</f>
        <v>0</v>
      </c>
      <c r="F11" s="65">
        <f>SUMIFS('Checkings Register'!F:F,'Checkings Register'!C:C,"&gt;="&amp;F2,'Checkings Register'!C:C,"&lt;="&amp;EOMONTH(F2,0),'Checkings Register'!B:B,"*"&amp;A11&amp;"*")</f>
        <v>0</v>
      </c>
      <c r="G11" s="65">
        <f>SUMIFS('Checkings Register'!F:F,'Checkings Register'!C:C,"&gt;="&amp;G2,'Checkings Register'!C:C,"&lt;="&amp;EOMONTH(G2,0),'Checkings Register'!B:B,"*"&amp;A11&amp;"*")</f>
        <v>0</v>
      </c>
      <c r="H11" s="65">
        <f>SUMIFS('Checkings Register'!F:F,'Checkings Register'!C:C,"&gt;="&amp;H2,'Checkings Register'!C:C,"&lt;="&amp;EOMONTH(H2,0),'Checkings Register'!B:B,"*"&amp;A11&amp;"*")</f>
        <v>0</v>
      </c>
      <c r="I11" s="65">
        <f>SUMIFS('Checkings Register'!F:F,'Checkings Register'!C:C,"&gt;="&amp;I2,'Checkings Register'!C:C,"&lt;="&amp;EOMONTH(I2,0),'Checkings Register'!B:B,"*"&amp;A11&amp;"*")</f>
        <v>0</v>
      </c>
      <c r="J11" s="65">
        <f>SUMIFS('Checkings Register'!F:F,'Checkings Register'!C:C,"&gt;="&amp;J2,'Checkings Register'!C:C,"&lt;="&amp;EOMONTH(J2,0),'Checkings Register'!B:B,"*"&amp;A11&amp;"*")</f>
        <v>0</v>
      </c>
      <c r="K11" s="65">
        <f>SUMIFS('Checkings Register'!F:F,'Checkings Register'!C:C,"&gt;="&amp;K2,'Checkings Register'!C:C,"&lt;="&amp;EOMONTH(K2,0),'Checkings Register'!B:B,"*"&amp;A11&amp;"*")</f>
        <v>0</v>
      </c>
      <c r="L11" s="65">
        <f>SUMIFS('Checkings Register'!F:F,'Checkings Register'!C:C,"&gt;="&amp;L2,'Checkings Register'!C:C,"&lt;="&amp;EOMONTH(L2,0),'Checkings Register'!B:B,"*"&amp;A11&amp;"*")</f>
        <v>0</v>
      </c>
      <c r="M11" s="65">
        <f>SUMIFS('Checkings Register'!F:F,'Checkings Register'!C:C,"&gt;="&amp;M2,'Checkings Register'!C:C,"&lt;="&amp;EOMONTH(M2,0),'Checkings Register'!B:B,"*"&amp;A11&amp;"*")</f>
        <v>0</v>
      </c>
      <c r="N11" s="65">
        <f>SUMIFS('Checkings Register'!F:F,'Checkings Register'!C:C,"&gt;="&amp;N2,'Checkings Register'!C:C,"&lt;="&amp;EOMONTH(N2,0),'Checkings Register'!B:B,"*"&amp;A11&amp;"*")</f>
        <v>0</v>
      </c>
      <c r="O11" s="65">
        <f>SUMIFS('Checkings Register'!F:F,'Checkings Register'!C:C,"&gt;="&amp;O2,'Checkings Register'!C:C,"&lt;="&amp;EOMONTH(O2,0),'Checkings Register'!B:B,"*"&amp;A11&amp;"*")</f>
        <v>0</v>
      </c>
      <c r="P11" s="49">
        <f t="shared" si="8"/>
        <v>0</v>
      </c>
      <c r="Q11" s="49">
        <f t="shared" si="9"/>
        <v>0</v>
      </c>
      <c r="R11" s="19"/>
    </row>
    <row r="12" spans="1:18" ht="15.75" x14ac:dyDescent="0.3">
      <c r="A12" s="41" t="s">
        <v>82</v>
      </c>
      <c r="B12" s="64"/>
      <c r="C12" s="64">
        <f t="shared" si="3"/>
        <v>0</v>
      </c>
      <c r="D12" s="64">
        <f>SUMIFS('Checkings Register'!F:F,'Checkings Register'!C:C,"&gt;="&amp;D2,'Checkings Register'!C:C,"&lt;="&amp;EOMONTH(D2,0),'Checkings Register'!B:B,"*"&amp;A12&amp;"*")</f>
        <v>0</v>
      </c>
      <c r="E12" s="64">
        <f>SUMIFS('Checkings Register'!F:F,'Checkings Register'!C:C,"&gt;="&amp;E2,'Checkings Register'!C:C,"&lt;="&amp;EOMONTH(E2,0),'Checkings Register'!B:B,"*"&amp;A12&amp;"*")</f>
        <v>0</v>
      </c>
      <c r="F12" s="64">
        <f>SUMIFS('Checkings Register'!F:F,'Checkings Register'!C:C,"&gt;="&amp;F2,'Checkings Register'!C:C,"&lt;="&amp;EOMONTH(F2,0),'Checkings Register'!B:B,"*"&amp;A12&amp;"*")</f>
        <v>0</v>
      </c>
      <c r="G12" s="64">
        <f>SUMIFS('Checkings Register'!F:F,'Checkings Register'!C:C,"&gt;="&amp;G2,'Checkings Register'!C:C,"&lt;="&amp;EOMONTH(G2,0),'Checkings Register'!B:B,"*"&amp;A12&amp;"*")</f>
        <v>0</v>
      </c>
      <c r="H12" s="64">
        <f>SUMIFS('Checkings Register'!F:F,'Checkings Register'!C:C,"&gt;="&amp;H2,'Checkings Register'!C:C,"&lt;="&amp;EOMONTH(H2,0),'Checkings Register'!B:B,"*"&amp;A12&amp;"*")</f>
        <v>0</v>
      </c>
      <c r="I12" s="64">
        <f>SUMIFS('Checkings Register'!F:F,'Checkings Register'!C:C,"&gt;="&amp;I2,'Checkings Register'!C:C,"&lt;="&amp;EOMONTH(I2,0),'Checkings Register'!B:B,"*"&amp;A12&amp;"*")</f>
        <v>0</v>
      </c>
      <c r="J12" s="64">
        <f>SUMIFS('Checkings Register'!F:F,'Checkings Register'!C:C,"&gt;="&amp;J2,'Checkings Register'!C:C,"&lt;="&amp;EOMONTH(J2,0),'Checkings Register'!B:B,"*"&amp;A12&amp;"*")</f>
        <v>0</v>
      </c>
      <c r="K12" s="64">
        <f>SUMIFS('Checkings Register'!F:F,'Checkings Register'!C:C,"&gt;="&amp;K2,'Checkings Register'!C:C,"&lt;="&amp;EOMONTH(K2,0),'Checkings Register'!B:B,"*"&amp;A12&amp;"*")</f>
        <v>0</v>
      </c>
      <c r="L12" s="64">
        <f>SUMIFS('Checkings Register'!F:F,'Checkings Register'!C:C,"&gt;="&amp;L2,'Checkings Register'!C:C,"&lt;="&amp;EOMONTH(L2,0),'Checkings Register'!B:B,"*"&amp;A12&amp;"*")</f>
        <v>0</v>
      </c>
      <c r="M12" s="64">
        <f>SUMIFS('Checkings Register'!F:F,'Checkings Register'!C:C,"&gt;="&amp;M2,'Checkings Register'!C:C,"&lt;="&amp;EOMONTH(M2,0),'Checkings Register'!B:B,"*"&amp;A12&amp;"*")</f>
        <v>0</v>
      </c>
      <c r="N12" s="64">
        <f>SUMIFS('Checkings Register'!F:F,'Checkings Register'!C:C,"&gt;="&amp;N2,'Checkings Register'!C:C,"&lt;="&amp;EOMONTH(N2,0),'Checkings Register'!B:B,"*"&amp;A12&amp;"*")</f>
        <v>0</v>
      </c>
      <c r="O12" s="64">
        <f>SUMIFS('Checkings Register'!F:F,'Checkings Register'!C:C,"&gt;="&amp;O2,'Checkings Register'!C:C,"&lt;="&amp;EOMONTH(O2,0),'Checkings Register'!B:B,"*"&amp;A12&amp;"*")</f>
        <v>0</v>
      </c>
      <c r="P12" s="49">
        <f t="shared" si="8"/>
        <v>0</v>
      </c>
      <c r="Q12" s="49">
        <f t="shared" si="9"/>
        <v>0</v>
      </c>
      <c r="R12" s="19"/>
    </row>
    <row r="13" spans="1:18" ht="15.75" x14ac:dyDescent="0.3">
      <c r="A13" s="41" t="s">
        <v>83</v>
      </c>
      <c r="B13" s="65"/>
      <c r="C13" s="65">
        <f t="shared" si="3"/>
        <v>0</v>
      </c>
      <c r="D13" s="65">
        <f>SUMIFS('Checkings Register'!F:F,'Checkings Register'!C:C,"&gt;="&amp;D2,'Checkings Register'!C:C,"&lt;="&amp;EOMONTH(D2,0),'Checkings Register'!B:B,"*"&amp;A13&amp;"*")</f>
        <v>0</v>
      </c>
      <c r="E13" s="65">
        <f>SUMIFS('Checkings Register'!F:F,'Checkings Register'!C:C,"&gt;="&amp;E2,'Checkings Register'!C:C,"&lt;="&amp;EOMONTH(E2,0),'Checkings Register'!B:B,"*"&amp;A13&amp;"*")</f>
        <v>0</v>
      </c>
      <c r="F13" s="65">
        <f>SUMIFS('Checkings Register'!F:F,'Checkings Register'!C:C,"&gt;="&amp;F2,'Checkings Register'!C:C,"&lt;="&amp;EOMONTH(F2,0),'Checkings Register'!B:B,"*"&amp;A13&amp;"*")</f>
        <v>0</v>
      </c>
      <c r="G13" s="65">
        <f>SUMIFS('Checkings Register'!F:F,'Checkings Register'!C:C,"&gt;="&amp;G2,'Checkings Register'!C:C,"&lt;="&amp;EOMONTH(G2,0),'Checkings Register'!B:B,"*"&amp;A13&amp;"*")</f>
        <v>0</v>
      </c>
      <c r="H13" s="65">
        <f>SUMIFS('Checkings Register'!F:F,'Checkings Register'!C:C,"&gt;="&amp;H2,'Checkings Register'!C:C,"&lt;="&amp;EOMONTH(H2,0),'Checkings Register'!B:B,"*"&amp;A13&amp;"*")</f>
        <v>0</v>
      </c>
      <c r="I13" s="65">
        <f>SUMIFS('Checkings Register'!F:F,'Checkings Register'!C:C,"&gt;="&amp;I2,'Checkings Register'!C:C,"&lt;="&amp;EOMONTH(I2,0),'Checkings Register'!B:B,"*"&amp;A13&amp;"*")</f>
        <v>0</v>
      </c>
      <c r="J13" s="65">
        <f>SUMIFS('Checkings Register'!F:F,'Checkings Register'!C:C,"&gt;="&amp;J2,'Checkings Register'!C:C,"&lt;="&amp;EOMONTH(J2,0),'Checkings Register'!B:B,"*"&amp;A13&amp;"*")</f>
        <v>0</v>
      </c>
      <c r="K13" s="65">
        <f>SUMIFS('Checkings Register'!F:F,'Checkings Register'!C:C,"&gt;="&amp;K2,'Checkings Register'!C:C,"&lt;="&amp;EOMONTH(K2,0),'Checkings Register'!B:B,"*"&amp;A13&amp;"*")</f>
        <v>0</v>
      </c>
      <c r="L13" s="65">
        <f>SUMIFS('Checkings Register'!F:F,'Checkings Register'!C:C,"&gt;="&amp;L2,'Checkings Register'!C:C,"&lt;="&amp;EOMONTH(L2,0),'Checkings Register'!B:B,"*"&amp;A13&amp;"*")</f>
        <v>0</v>
      </c>
      <c r="M13" s="65">
        <f>SUMIFS('Checkings Register'!F:F,'Checkings Register'!C:C,"&gt;="&amp;M2,'Checkings Register'!C:C,"&lt;="&amp;EOMONTH(M2,0),'Checkings Register'!B:B,"*"&amp;A13&amp;"*")</f>
        <v>0</v>
      </c>
      <c r="N13" s="65">
        <f>SUMIFS('Checkings Register'!F:F,'Checkings Register'!C:C,"&gt;="&amp;N2,'Checkings Register'!C:C,"&lt;="&amp;EOMONTH(N2,0),'Checkings Register'!B:B,"*"&amp;A13&amp;"*")</f>
        <v>0</v>
      </c>
      <c r="O13" s="65">
        <f>SUMIFS('Checkings Register'!F:F,'Checkings Register'!C:C,"&gt;="&amp;O2,'Checkings Register'!C:C,"&lt;="&amp;EOMONTH(O2,0),'Checkings Register'!B:B,"*"&amp;A13&amp;"*")</f>
        <v>0</v>
      </c>
      <c r="P13" s="49">
        <f t="shared" si="8"/>
        <v>0</v>
      </c>
      <c r="Q13" s="49">
        <f t="shared" si="9"/>
        <v>0</v>
      </c>
      <c r="R13" s="19"/>
    </row>
    <row r="14" spans="1:18" ht="15.75" x14ac:dyDescent="0.3">
      <c r="A14" s="46" t="s">
        <v>12</v>
      </c>
      <c r="B14" s="65">
        <v>-500</v>
      </c>
      <c r="C14" s="65">
        <f t="shared" ref="C14:C26" si="10">B14*12</f>
        <v>-6000</v>
      </c>
      <c r="D14" s="65">
        <f>0-(SUMIFS('Checkings Register'!E:E,'Checkings Register'!C:C,"&gt;="&amp;D2,'Checkings Register'!C:C,"&lt;="&amp;EOMONTH(D2,0),'Checkings Register'!B:B,"*"&amp;A14&amp;"*"))</f>
        <v>-500</v>
      </c>
      <c r="E14" s="65">
        <f>0-(SUMIFS('Checkings Register'!E:E,'Checkings Register'!C:C,"&gt;="&amp;E2,'Checkings Register'!C:C,"&lt;="&amp;EOMONTH(E2,0),'Checkings Register'!B:B,"*"&amp;A14&amp;"*"))</f>
        <v>0</v>
      </c>
      <c r="F14" s="65">
        <f>0-(SUMIFS('Checkings Register'!E:E,'Checkings Register'!C:C,"&gt;="&amp;F2,'Checkings Register'!C:C,"&lt;="&amp;EOMONTH(F2,0),'Checkings Register'!B:B,"*"&amp;A14&amp;"*"))</f>
        <v>0</v>
      </c>
      <c r="G14" s="65">
        <f>0-(SUMIFS('Checkings Register'!E:E,'Checkings Register'!C:C,"&gt;="&amp;G2,'Checkings Register'!C:C,"&lt;="&amp;EOMONTH(G2,0),'Checkings Register'!B:B,"*"&amp;A14&amp;"*"))</f>
        <v>0</v>
      </c>
      <c r="H14" s="65">
        <f>0-(SUMIFS('Checkings Register'!E:E,'Checkings Register'!C:C,"&gt;="&amp;H2,'Checkings Register'!C:C,"&lt;="&amp;EOMONTH(H2,0),'Checkings Register'!B:B,"*"&amp;A14&amp;"*"))</f>
        <v>0</v>
      </c>
      <c r="I14" s="65">
        <f>0-(SUMIFS('Checkings Register'!E:E,'Checkings Register'!C:C,"&gt;="&amp;I2,'Checkings Register'!C:C,"&lt;="&amp;EOMONTH(I2,0),'Checkings Register'!B:B,"*"&amp;A14&amp;"*"))</f>
        <v>0</v>
      </c>
      <c r="J14" s="65">
        <f>0-(SUMIFS('Checkings Register'!E:E,'Checkings Register'!C:C,"&gt;="&amp;J2,'Checkings Register'!C:C,"&lt;="&amp;EOMONTH(J2,0),'Checkings Register'!B:B,"*"&amp;A14&amp;"*"))</f>
        <v>0</v>
      </c>
      <c r="K14" s="65">
        <f>0-(SUMIFS('Checkings Register'!E:E,'Checkings Register'!C:C,"&gt;="&amp;K2,'Checkings Register'!C:C,"&lt;="&amp;EOMONTH(K2,0),'Checkings Register'!B:B,"*"&amp;A14&amp;"*"))</f>
        <v>0</v>
      </c>
      <c r="L14" s="65">
        <f>0-(SUMIFS('Checkings Register'!E:E,'Checkings Register'!C:C,"&gt;="&amp;L2,'Checkings Register'!C:C,"&lt;="&amp;EOMONTH(L2,0),'Checkings Register'!B:B,"*"&amp;A14&amp;"*"))</f>
        <v>0</v>
      </c>
      <c r="M14" s="65">
        <f>0-(SUMIFS('Checkings Register'!E:E,'Checkings Register'!C:C,"&gt;="&amp;M2,'Checkings Register'!C:C,"&lt;="&amp;EOMONTH(M2,0),'Checkings Register'!B:B,"*"&amp;A14&amp;"*"))</f>
        <v>0</v>
      </c>
      <c r="N14" s="65">
        <f>0-(SUMIFS('Checkings Register'!E:E,'Checkings Register'!C:C,"&gt;="&amp;N2,'Checkings Register'!C:C,"&lt;="&amp;EOMONTH(N2,0),'Checkings Register'!B:B,"*"&amp;A14&amp;"*"))</f>
        <v>0</v>
      </c>
      <c r="O14" s="65">
        <f>0-(SUMIFS('Checkings Register'!E:E,'Checkings Register'!C:C,"&gt;="&amp;O2,'Checkings Register'!C:C,"&lt;="&amp;EOMONTH(O2,0),'Checkings Register'!B:B,"*"&amp;A14&amp;"*"))</f>
        <v>0</v>
      </c>
      <c r="P14" s="49">
        <f t="shared" ref="P14:P25" si="11">SUM(D14:O14)</f>
        <v>-500</v>
      </c>
      <c r="Q14" s="49">
        <f t="shared" ref="Q14:Q25" si="12">AVERAGE(D14:O14)</f>
        <v>-41.666666666666664</v>
      </c>
      <c r="R14" s="19"/>
    </row>
    <row r="15" spans="1:18" ht="15.75" x14ac:dyDescent="0.3">
      <c r="A15" s="46" t="s">
        <v>27</v>
      </c>
      <c r="B15" s="64">
        <v>-80</v>
      </c>
      <c r="C15" s="64">
        <f t="shared" si="10"/>
        <v>-960</v>
      </c>
      <c r="D15" s="64">
        <f>0-(SUMIFS('Checkings Register'!E:E,'Checkings Register'!C:C,"&gt;="&amp;D2,'Checkings Register'!C:C,"&lt;="&amp;EOMONTH(D2,0),'Checkings Register'!B:B,"*"&amp;A15&amp;"*"))</f>
        <v>-80</v>
      </c>
      <c r="E15" s="64">
        <f>0-(SUMIFS('Checkings Register'!E:E,'Checkings Register'!C:C,"&gt;="&amp;E2,'Checkings Register'!C:C,"&lt;="&amp;EOMONTH(E2,0),'Checkings Register'!B:B,"*"&amp;A15&amp;"*"))</f>
        <v>0</v>
      </c>
      <c r="F15" s="64">
        <f>0-(SUMIFS('Checkings Register'!E:E,'Checkings Register'!C:C,"&gt;="&amp;F2,'Checkings Register'!C:C,"&lt;="&amp;EOMONTH(F2,0),'Checkings Register'!B:B,"*"&amp;A15&amp;"*"))</f>
        <v>0</v>
      </c>
      <c r="G15" s="64">
        <f>0-(SUMIFS('Checkings Register'!E:E,'Checkings Register'!C:C,"&gt;="&amp;G2,'Checkings Register'!C:C,"&lt;="&amp;EOMONTH(G2,0),'Checkings Register'!B:B,"*"&amp;A15&amp;"*"))</f>
        <v>0</v>
      </c>
      <c r="H15" s="64">
        <f>0-(SUMIFS('Checkings Register'!E:E,'Checkings Register'!C:C,"&gt;="&amp;H2,'Checkings Register'!C:C,"&lt;="&amp;EOMONTH(H2,0),'Checkings Register'!B:B,"*"&amp;A15&amp;"*"))</f>
        <v>0</v>
      </c>
      <c r="I15" s="64">
        <f>0-(SUMIFS('Checkings Register'!E:E,'Checkings Register'!C:C,"&gt;="&amp;I2,'Checkings Register'!C:C,"&lt;="&amp;EOMONTH(I2,0),'Checkings Register'!B:B,"*"&amp;A15&amp;"*"))</f>
        <v>0</v>
      </c>
      <c r="J15" s="64">
        <f>0-(SUMIFS('Checkings Register'!E:E,'Checkings Register'!C:C,"&gt;="&amp;J2,'Checkings Register'!C:C,"&lt;="&amp;EOMONTH(J2,0),'Checkings Register'!B:B,"*"&amp;A15&amp;"*"))</f>
        <v>0</v>
      </c>
      <c r="K15" s="64">
        <f>0-(SUMIFS('Checkings Register'!E:E,'Checkings Register'!C:C,"&gt;="&amp;K2,'Checkings Register'!C:C,"&lt;="&amp;EOMONTH(K2,0),'Checkings Register'!B:B,"*"&amp;A15&amp;"*"))</f>
        <v>0</v>
      </c>
      <c r="L15" s="64">
        <f>0-(SUMIFS('Checkings Register'!E:E,'Checkings Register'!C:C,"&gt;="&amp;L2,'Checkings Register'!C:C,"&lt;="&amp;EOMONTH(L2,0),'Checkings Register'!B:B,"*"&amp;A15&amp;"*"))</f>
        <v>0</v>
      </c>
      <c r="M15" s="64">
        <f>0-(SUMIFS('Checkings Register'!E:E,'Checkings Register'!C:C,"&gt;="&amp;M2,'Checkings Register'!C:C,"&lt;="&amp;EOMONTH(M2,0),'Checkings Register'!B:B,"*"&amp;A15&amp;"*"))</f>
        <v>0</v>
      </c>
      <c r="N15" s="64">
        <f>0-(SUMIFS('Checkings Register'!E:E,'Checkings Register'!C:C,"&gt;="&amp;N2,'Checkings Register'!C:C,"&lt;="&amp;EOMONTH(N2,0),'Checkings Register'!B:B,"*"&amp;A15&amp;"*"))</f>
        <v>0</v>
      </c>
      <c r="O15" s="64">
        <f>0-(SUMIFS('Checkings Register'!E:E,'Checkings Register'!C:C,"&gt;="&amp;O2,'Checkings Register'!C:C,"&lt;="&amp;EOMONTH(O2,0),'Checkings Register'!B:B,"*"&amp;A15&amp;"*"))</f>
        <v>0</v>
      </c>
      <c r="P15" s="49">
        <f t="shared" si="11"/>
        <v>-80</v>
      </c>
      <c r="Q15" s="49">
        <f t="shared" si="12"/>
        <v>-6.666666666666667</v>
      </c>
      <c r="R15" s="19"/>
    </row>
    <row r="16" spans="1:18" ht="15.75" x14ac:dyDescent="0.3">
      <c r="A16" s="46" t="s">
        <v>63</v>
      </c>
      <c r="B16" s="65">
        <v>-75</v>
      </c>
      <c r="C16" s="65">
        <f t="shared" si="10"/>
        <v>-900</v>
      </c>
      <c r="D16" s="65">
        <f>0-(SUMIFS('Checkings Register'!E:E,'Checkings Register'!C:C,"&gt;="&amp;D2,'Checkings Register'!C:C,"&lt;="&amp;EOMONTH(D2,0),'Checkings Register'!B:B,"*"&amp;A16&amp;"*"))</f>
        <v>-75</v>
      </c>
      <c r="E16" s="65">
        <f>0-(SUMIFS('Checkings Register'!E:E,'Checkings Register'!C:C,"&gt;="&amp;E2,'Checkings Register'!C:C,"&lt;="&amp;EOMONTH(E2,0),'Checkings Register'!B:B,"*"&amp;A16&amp;"*"))</f>
        <v>0</v>
      </c>
      <c r="F16" s="65">
        <f>0-(SUMIFS('Checkings Register'!E:E,'Checkings Register'!C:C,"&gt;="&amp;F2,'Checkings Register'!C:C,"&lt;="&amp;EOMONTH(F2,0),'Checkings Register'!B:B,"*"&amp;A16&amp;"*"))</f>
        <v>0</v>
      </c>
      <c r="G16" s="65">
        <f>0-(SUMIFS('Checkings Register'!E:E,'Checkings Register'!C:C,"&gt;="&amp;G2,'Checkings Register'!C:C,"&lt;="&amp;EOMONTH(G2,0),'Checkings Register'!B:B,"*"&amp;A16&amp;"*"))</f>
        <v>0</v>
      </c>
      <c r="H16" s="65">
        <f>0-(SUMIFS('Checkings Register'!E:E,'Checkings Register'!C:C,"&gt;="&amp;H2,'Checkings Register'!C:C,"&lt;="&amp;EOMONTH(H2,0),'Checkings Register'!B:B,"*"&amp;A16&amp;"*"))</f>
        <v>0</v>
      </c>
      <c r="I16" s="65">
        <f>0-(SUMIFS('Checkings Register'!E:E,'Checkings Register'!C:C,"&gt;="&amp;I2,'Checkings Register'!C:C,"&lt;="&amp;EOMONTH(I2,0),'Checkings Register'!B:B,"*"&amp;A16&amp;"*"))</f>
        <v>0</v>
      </c>
      <c r="J16" s="65">
        <f>0-(SUMIFS('Checkings Register'!E:E,'Checkings Register'!C:C,"&gt;="&amp;J2,'Checkings Register'!C:C,"&lt;="&amp;EOMONTH(J2,0),'Checkings Register'!B:B,"*"&amp;A16&amp;"*"))</f>
        <v>0</v>
      </c>
      <c r="K16" s="65">
        <f>0-(SUMIFS('Checkings Register'!E:E,'Checkings Register'!C:C,"&gt;="&amp;K2,'Checkings Register'!C:C,"&lt;="&amp;EOMONTH(K2,0),'Checkings Register'!B:B,"*"&amp;A16&amp;"*"))</f>
        <v>0</v>
      </c>
      <c r="L16" s="65">
        <f>0-(SUMIFS('Checkings Register'!E:E,'Checkings Register'!C:C,"&gt;="&amp;L2,'Checkings Register'!C:C,"&lt;="&amp;EOMONTH(L2,0),'Checkings Register'!B:B,"*"&amp;A16&amp;"*"))</f>
        <v>0</v>
      </c>
      <c r="M16" s="65">
        <f>0-(SUMIFS('Checkings Register'!E:E,'Checkings Register'!C:C,"&gt;="&amp;M2,'Checkings Register'!C:C,"&lt;="&amp;EOMONTH(M2,0),'Checkings Register'!B:B,"*"&amp;A16&amp;"*"))</f>
        <v>0</v>
      </c>
      <c r="N16" s="65">
        <f>0-(SUMIFS('Checkings Register'!E:E,'Checkings Register'!C:C,"&gt;="&amp;N2,'Checkings Register'!C:C,"&lt;="&amp;EOMONTH(N2,0),'Checkings Register'!B:B,"*"&amp;A16&amp;"*"))</f>
        <v>0</v>
      </c>
      <c r="O16" s="65">
        <f>0-(SUMIFS('Checkings Register'!E:E,'Checkings Register'!C:C,"&gt;="&amp;O2,'Checkings Register'!C:C,"&lt;="&amp;EOMONTH(O2,0),'Checkings Register'!B:B,"*"&amp;A16&amp;"*"))</f>
        <v>0</v>
      </c>
      <c r="P16" s="49">
        <f t="shared" si="11"/>
        <v>-75</v>
      </c>
      <c r="Q16" s="49">
        <f t="shared" si="12"/>
        <v>-6.25</v>
      </c>
      <c r="R16" s="19"/>
    </row>
    <row r="17" spans="1:18" ht="15.75" x14ac:dyDescent="0.3">
      <c r="A17" s="46" t="s">
        <v>62</v>
      </c>
      <c r="B17" s="64">
        <v>-125</v>
      </c>
      <c r="C17" s="64">
        <f t="shared" si="10"/>
        <v>-1500</v>
      </c>
      <c r="D17" s="64">
        <f>0-(SUMIFS('Checkings Register'!E:E,'Checkings Register'!C:C,"&gt;="&amp;D2,'Checkings Register'!C:C,"&lt;="&amp;EOMONTH(D2,0),'Checkings Register'!B:B,"*"&amp;A17&amp;"*"))</f>
        <v>-125</v>
      </c>
      <c r="E17" s="64">
        <f>0-(SUMIFS('Checkings Register'!E:E,'Checkings Register'!C:C,"&gt;="&amp;E2,'Checkings Register'!C:C,"&lt;="&amp;EOMONTH(E2,0),'Checkings Register'!B:B,"*"&amp;A17&amp;"*"))</f>
        <v>0</v>
      </c>
      <c r="F17" s="64">
        <f>0-(SUMIFS('Checkings Register'!E:E,'Checkings Register'!C:C,"&gt;="&amp;F2,'Checkings Register'!C:C,"&lt;="&amp;EOMONTH(F2,0),'Checkings Register'!B:B,"*"&amp;A17&amp;"*"))</f>
        <v>0</v>
      </c>
      <c r="G17" s="64">
        <f>0-(SUMIFS('Checkings Register'!E:E,'Checkings Register'!C:C,"&gt;="&amp;G2,'Checkings Register'!C:C,"&lt;="&amp;EOMONTH(G2,0),'Checkings Register'!B:B,"*"&amp;A17&amp;"*"))</f>
        <v>0</v>
      </c>
      <c r="H17" s="64">
        <f>0-(SUMIFS('Checkings Register'!E:E,'Checkings Register'!C:C,"&gt;="&amp;H2,'Checkings Register'!C:C,"&lt;="&amp;EOMONTH(H2,0),'Checkings Register'!B:B,"*"&amp;A17&amp;"*"))</f>
        <v>0</v>
      </c>
      <c r="I17" s="64">
        <f>0-(SUMIFS('Checkings Register'!E:E,'Checkings Register'!C:C,"&gt;="&amp;I2,'Checkings Register'!C:C,"&lt;="&amp;EOMONTH(I2,0),'Checkings Register'!B:B,"*"&amp;A17&amp;"*"))</f>
        <v>0</v>
      </c>
      <c r="J17" s="64">
        <f>0-(SUMIFS('Checkings Register'!E:E,'Checkings Register'!C:C,"&gt;="&amp;J2,'Checkings Register'!C:C,"&lt;="&amp;EOMONTH(J2,0),'Checkings Register'!B:B,"*"&amp;A17&amp;"*"))</f>
        <v>0</v>
      </c>
      <c r="K17" s="64">
        <f>0-(SUMIFS('Checkings Register'!E:E,'Checkings Register'!C:C,"&gt;="&amp;K2,'Checkings Register'!C:C,"&lt;="&amp;EOMONTH(K2,0),'Checkings Register'!B:B,"*"&amp;A17&amp;"*"))</f>
        <v>0</v>
      </c>
      <c r="L17" s="64">
        <f>0-(SUMIFS('Checkings Register'!E:E,'Checkings Register'!C:C,"&gt;="&amp;L2,'Checkings Register'!C:C,"&lt;="&amp;EOMONTH(L2,0),'Checkings Register'!B:B,"*"&amp;A17&amp;"*"))</f>
        <v>0</v>
      </c>
      <c r="M17" s="64">
        <f>0-(SUMIFS('Checkings Register'!E:E,'Checkings Register'!C:C,"&gt;="&amp;M2,'Checkings Register'!C:C,"&lt;="&amp;EOMONTH(M2,0),'Checkings Register'!B:B,"*"&amp;A17&amp;"*"))</f>
        <v>0</v>
      </c>
      <c r="N17" s="64">
        <f>0-(SUMIFS('Checkings Register'!E:E,'Checkings Register'!C:C,"&gt;="&amp;N2,'Checkings Register'!C:C,"&lt;="&amp;EOMONTH(N2,0),'Checkings Register'!B:B,"*"&amp;A17&amp;"*"))</f>
        <v>0</v>
      </c>
      <c r="O17" s="64">
        <f>0-(SUMIFS('Checkings Register'!E:E,'Checkings Register'!C:C,"&gt;="&amp;O2,'Checkings Register'!C:C,"&lt;="&amp;EOMONTH(O2,0),'Checkings Register'!B:B,"*"&amp;A17&amp;"*"))</f>
        <v>0</v>
      </c>
      <c r="P17" s="49">
        <f t="shared" si="11"/>
        <v>-125</v>
      </c>
      <c r="Q17" s="49">
        <f t="shared" si="12"/>
        <v>-10.416666666666666</v>
      </c>
      <c r="R17" s="19"/>
    </row>
    <row r="18" spans="1:18" ht="15.75" x14ac:dyDescent="0.3">
      <c r="A18" s="46" t="s">
        <v>61</v>
      </c>
      <c r="B18" s="65">
        <v>-25</v>
      </c>
      <c r="C18" s="65">
        <f t="shared" si="10"/>
        <v>-300</v>
      </c>
      <c r="D18" s="65">
        <f>0-(SUMIFS('Checkings Register'!E:E,'Checkings Register'!C:C,"&gt;="&amp;D2,'Checkings Register'!C:C,"&lt;="&amp;EOMONTH(D2,0),'Checkings Register'!B:B,"*"&amp;A18&amp;"*"))</f>
        <v>-25</v>
      </c>
      <c r="E18" s="65">
        <f>0-(SUMIFS('Checkings Register'!E:E,'Checkings Register'!C:C,"&gt;="&amp;E2,'Checkings Register'!C:C,"&lt;="&amp;EOMONTH(E2,0),'Checkings Register'!B:B,"*"&amp;A18&amp;"*"))</f>
        <v>0</v>
      </c>
      <c r="F18" s="65">
        <f>0-(SUMIFS('Checkings Register'!E:E,'Checkings Register'!C:C,"&gt;="&amp;F2,'Checkings Register'!C:C,"&lt;="&amp;EOMONTH(F2,0),'Checkings Register'!B:B,"*"&amp;A18&amp;"*"))</f>
        <v>0</v>
      </c>
      <c r="G18" s="65">
        <f>0-(SUMIFS('Checkings Register'!E:E,'Checkings Register'!C:C,"&gt;="&amp;G2,'Checkings Register'!C:C,"&lt;="&amp;EOMONTH(G2,0),'Checkings Register'!B:B,"*"&amp;A18&amp;"*"))</f>
        <v>0</v>
      </c>
      <c r="H18" s="65">
        <f>0-(SUMIFS('Checkings Register'!E:E,'Checkings Register'!C:C,"&gt;="&amp;H2,'Checkings Register'!C:C,"&lt;="&amp;EOMONTH(H2,0),'Checkings Register'!B:B,"*"&amp;A18&amp;"*"))</f>
        <v>0</v>
      </c>
      <c r="I18" s="65">
        <f>0-(SUMIFS('Checkings Register'!E:E,'Checkings Register'!C:C,"&gt;="&amp;I2,'Checkings Register'!C:C,"&lt;="&amp;EOMONTH(I2,0),'Checkings Register'!B:B,"*"&amp;A18&amp;"*"))</f>
        <v>0</v>
      </c>
      <c r="J18" s="65">
        <f>0-(SUMIFS('Checkings Register'!E:E,'Checkings Register'!C:C,"&gt;="&amp;J2,'Checkings Register'!C:C,"&lt;="&amp;EOMONTH(J2,0),'Checkings Register'!B:B,"*"&amp;A18&amp;"*"))</f>
        <v>0</v>
      </c>
      <c r="K18" s="65">
        <f>0-(SUMIFS('Checkings Register'!E:E,'Checkings Register'!C:C,"&gt;="&amp;K2,'Checkings Register'!C:C,"&lt;="&amp;EOMONTH(K2,0),'Checkings Register'!B:B,"*"&amp;A18&amp;"*"))</f>
        <v>0</v>
      </c>
      <c r="L18" s="65">
        <f>0-(SUMIFS('Checkings Register'!E:E,'Checkings Register'!C:C,"&gt;="&amp;L2,'Checkings Register'!C:C,"&lt;="&amp;EOMONTH(L2,0),'Checkings Register'!B:B,"*"&amp;A18&amp;"*"))</f>
        <v>0</v>
      </c>
      <c r="M18" s="65">
        <f>0-(SUMIFS('Checkings Register'!E:E,'Checkings Register'!C:C,"&gt;="&amp;M2,'Checkings Register'!C:C,"&lt;="&amp;EOMONTH(M2,0),'Checkings Register'!B:B,"*"&amp;A18&amp;"*"))</f>
        <v>0</v>
      </c>
      <c r="N18" s="65">
        <f>0-(SUMIFS('Checkings Register'!E:E,'Checkings Register'!C:C,"&gt;="&amp;N2,'Checkings Register'!C:C,"&lt;="&amp;EOMONTH(N2,0),'Checkings Register'!B:B,"*"&amp;A18&amp;"*"))</f>
        <v>0</v>
      </c>
      <c r="O18" s="65">
        <f>0-(SUMIFS('Checkings Register'!E:E,'Checkings Register'!C:C,"&gt;="&amp;O2,'Checkings Register'!C:C,"&lt;="&amp;EOMONTH(O2,0),'Checkings Register'!B:B,"*"&amp;A18&amp;"*"))</f>
        <v>0</v>
      </c>
      <c r="P18" s="49">
        <f t="shared" si="11"/>
        <v>-25</v>
      </c>
      <c r="Q18" s="49">
        <f t="shared" si="12"/>
        <v>-2.0833333333333335</v>
      </c>
      <c r="R18" s="19"/>
    </row>
    <row r="19" spans="1:18" ht="15.75" x14ac:dyDescent="0.3">
      <c r="A19" s="46" t="s">
        <v>28</v>
      </c>
      <c r="B19" s="64">
        <v>-150</v>
      </c>
      <c r="C19" s="64">
        <f t="shared" si="10"/>
        <v>-1800</v>
      </c>
      <c r="D19" s="64">
        <f>0-(SUMIFS('Checkings Register'!E:E,'Checkings Register'!C:C,"&gt;="&amp;D2,'Checkings Register'!C:C,"&lt;="&amp;EOMONTH(D2,0),'Checkings Register'!B:B,"*"&amp;A19&amp;"*"))</f>
        <v>-150</v>
      </c>
      <c r="E19" s="64">
        <f>0-(SUMIFS('Checkings Register'!E:E,'Checkings Register'!C:C,"&gt;="&amp;E2,'Checkings Register'!C:C,"&lt;="&amp;EOMONTH(E2,0),'Checkings Register'!B:B,"*"&amp;A19&amp;"*"))</f>
        <v>0</v>
      </c>
      <c r="F19" s="64">
        <f>0-(SUMIFS('Checkings Register'!E:E,'Checkings Register'!C:C,"&gt;="&amp;F2,'Checkings Register'!C:C,"&lt;="&amp;EOMONTH(F2,0),'Checkings Register'!B:B,"*"&amp;A19&amp;"*"))</f>
        <v>0</v>
      </c>
      <c r="G19" s="64">
        <f>0-(SUMIFS('Checkings Register'!E:E,'Checkings Register'!C:C,"&gt;="&amp;G2,'Checkings Register'!C:C,"&lt;="&amp;EOMONTH(G2,0),'Checkings Register'!B:B,"*"&amp;A19&amp;"*"))</f>
        <v>0</v>
      </c>
      <c r="H19" s="64">
        <f>0-(SUMIFS('Checkings Register'!E:E,'Checkings Register'!C:C,"&gt;="&amp;H2,'Checkings Register'!C:C,"&lt;="&amp;EOMONTH(H2,0),'Checkings Register'!B:B,"*"&amp;A19&amp;"*"))</f>
        <v>0</v>
      </c>
      <c r="I19" s="64">
        <f>0-(SUMIFS('Checkings Register'!E:E,'Checkings Register'!C:C,"&gt;="&amp;I2,'Checkings Register'!C:C,"&lt;="&amp;EOMONTH(I2,0),'Checkings Register'!B:B,"*"&amp;A19&amp;"*"))</f>
        <v>0</v>
      </c>
      <c r="J19" s="64">
        <f>0-(SUMIFS('Checkings Register'!E:E,'Checkings Register'!C:C,"&gt;="&amp;J2,'Checkings Register'!C:C,"&lt;="&amp;EOMONTH(J2,0),'Checkings Register'!B:B,"*"&amp;A19&amp;"*"))</f>
        <v>0</v>
      </c>
      <c r="K19" s="64">
        <f>0-(SUMIFS('Checkings Register'!E:E,'Checkings Register'!C:C,"&gt;="&amp;K2,'Checkings Register'!C:C,"&lt;="&amp;EOMONTH(K2,0),'Checkings Register'!B:B,"*"&amp;A19&amp;"*"))</f>
        <v>0</v>
      </c>
      <c r="L19" s="64">
        <f>0-(SUMIFS('Checkings Register'!E:E,'Checkings Register'!C:C,"&gt;="&amp;L2,'Checkings Register'!C:C,"&lt;="&amp;EOMONTH(L2,0),'Checkings Register'!B:B,"*"&amp;A19&amp;"*"))</f>
        <v>0</v>
      </c>
      <c r="M19" s="64">
        <f>0-(SUMIFS('Checkings Register'!E:E,'Checkings Register'!C:C,"&gt;="&amp;M2,'Checkings Register'!C:C,"&lt;="&amp;EOMONTH(M2,0),'Checkings Register'!B:B,"*"&amp;A19&amp;"*"))</f>
        <v>0</v>
      </c>
      <c r="N19" s="64">
        <f>0-(SUMIFS('Checkings Register'!E:E,'Checkings Register'!C:C,"&gt;="&amp;N2,'Checkings Register'!C:C,"&lt;="&amp;EOMONTH(N2,0),'Checkings Register'!B:B,"*"&amp;A19&amp;"*"))</f>
        <v>0</v>
      </c>
      <c r="O19" s="64">
        <f>0-(SUMIFS('Checkings Register'!E:E,'Checkings Register'!C:C,"&gt;="&amp;O2,'Checkings Register'!C:C,"&lt;="&amp;EOMONTH(O2,0),'Checkings Register'!B:B,"*"&amp;A19&amp;"*"))</f>
        <v>0</v>
      </c>
      <c r="P19" s="49">
        <f t="shared" si="11"/>
        <v>-150</v>
      </c>
      <c r="Q19" s="49">
        <f t="shared" si="12"/>
        <v>-12.5</v>
      </c>
      <c r="R19" s="19"/>
    </row>
    <row r="20" spans="1:18" ht="15.75" x14ac:dyDescent="0.3">
      <c r="A20" s="46" t="s">
        <v>18</v>
      </c>
      <c r="B20" s="65">
        <v>-200</v>
      </c>
      <c r="C20" s="65">
        <f t="shared" si="10"/>
        <v>-2400</v>
      </c>
      <c r="D20" s="65">
        <f>0-(SUMIFS('Checkings Register'!E:E,'Checkings Register'!C:C,"&gt;="&amp;D2,'Checkings Register'!C:C,"&lt;="&amp;EOMONTH(D2,0),'Checkings Register'!B:B,"*"&amp;A20&amp;"*"))</f>
        <v>-200</v>
      </c>
      <c r="E20" s="65">
        <f>0-(SUMIFS('Checkings Register'!E:E,'Checkings Register'!C:C,"&gt;="&amp;E2,'Checkings Register'!C:C,"&lt;="&amp;EOMONTH(E2,0),'Checkings Register'!B:B,"*"&amp;A20&amp;"*"))</f>
        <v>0</v>
      </c>
      <c r="F20" s="65">
        <f>0-(SUMIFS('Checkings Register'!E:E,'Checkings Register'!C:C,"&gt;="&amp;F2,'Checkings Register'!C:C,"&lt;="&amp;EOMONTH(F2,0),'Checkings Register'!B:B,"*"&amp;A20&amp;"*"))</f>
        <v>0</v>
      </c>
      <c r="G20" s="65">
        <f>0-(SUMIFS('Checkings Register'!E:E,'Checkings Register'!C:C,"&gt;="&amp;G2,'Checkings Register'!C:C,"&lt;="&amp;EOMONTH(G2,0),'Checkings Register'!B:B,"*"&amp;A20&amp;"*"))</f>
        <v>0</v>
      </c>
      <c r="H20" s="65">
        <f>0-(SUMIFS('Checkings Register'!E:E,'Checkings Register'!C:C,"&gt;="&amp;H2,'Checkings Register'!C:C,"&lt;="&amp;EOMONTH(H2,0),'Checkings Register'!B:B,"*"&amp;A20&amp;"*"))</f>
        <v>0</v>
      </c>
      <c r="I20" s="65">
        <f>0-(SUMIFS('Checkings Register'!E:E,'Checkings Register'!C:C,"&gt;="&amp;I2,'Checkings Register'!C:C,"&lt;="&amp;EOMONTH(I2,0),'Checkings Register'!B:B,"*"&amp;A20&amp;"*"))</f>
        <v>0</v>
      </c>
      <c r="J20" s="65">
        <f>0-(SUMIFS('Checkings Register'!E:E,'Checkings Register'!C:C,"&gt;="&amp;J2,'Checkings Register'!C:C,"&lt;="&amp;EOMONTH(J2,0),'Checkings Register'!B:B,"*"&amp;A20&amp;"*"))</f>
        <v>0</v>
      </c>
      <c r="K20" s="65">
        <f>0-(SUMIFS('Checkings Register'!E:E,'Checkings Register'!C:C,"&gt;="&amp;K2,'Checkings Register'!C:C,"&lt;="&amp;EOMONTH(K2,0),'Checkings Register'!B:B,"*"&amp;A20&amp;"*"))</f>
        <v>0</v>
      </c>
      <c r="L20" s="65">
        <f>0-(SUMIFS('Checkings Register'!E:E,'Checkings Register'!C:C,"&gt;="&amp;L2,'Checkings Register'!C:C,"&lt;="&amp;EOMONTH(L2,0),'Checkings Register'!B:B,"*"&amp;A20&amp;"*"))</f>
        <v>0</v>
      </c>
      <c r="M20" s="65">
        <f>0-(SUMIFS('Checkings Register'!E:E,'Checkings Register'!C:C,"&gt;="&amp;M2,'Checkings Register'!C:C,"&lt;="&amp;EOMONTH(M2,0),'Checkings Register'!B:B,"*"&amp;A20&amp;"*"))</f>
        <v>0</v>
      </c>
      <c r="N20" s="65">
        <f>0-(SUMIFS('Checkings Register'!E:E,'Checkings Register'!C:C,"&gt;="&amp;N2,'Checkings Register'!C:C,"&lt;="&amp;EOMONTH(N2,0),'Checkings Register'!B:B,"*"&amp;A20&amp;"*"))</f>
        <v>0</v>
      </c>
      <c r="O20" s="65">
        <f>0-(SUMIFS('Checkings Register'!E:E,'Checkings Register'!C:C,"&gt;="&amp;O2,'Checkings Register'!C:C,"&lt;="&amp;EOMONTH(O2,0),'Checkings Register'!B:B,"*"&amp;A20&amp;"*"))</f>
        <v>0</v>
      </c>
      <c r="P20" s="49">
        <f t="shared" si="11"/>
        <v>-200</v>
      </c>
      <c r="Q20" s="49">
        <f t="shared" si="12"/>
        <v>-16.666666666666668</v>
      </c>
      <c r="R20" s="19"/>
    </row>
    <row r="21" spans="1:18" ht="15.75" x14ac:dyDescent="0.3">
      <c r="A21" s="46" t="s">
        <v>43</v>
      </c>
      <c r="B21" s="64">
        <v>-200</v>
      </c>
      <c r="C21" s="64">
        <f t="shared" si="10"/>
        <v>-2400</v>
      </c>
      <c r="D21" s="64">
        <f>0-(SUMIFS('Checkings Register'!E:E,'Checkings Register'!C:C,"&gt;="&amp;D2,'Checkings Register'!C:C,"&lt;="&amp;EOMONTH(D2,0),'Checkings Register'!B:B,"*"&amp;A21&amp;"*"))</f>
        <v>-200</v>
      </c>
      <c r="E21" s="64">
        <f>0-(SUMIFS('Checkings Register'!E:E,'Checkings Register'!C:C,"&gt;="&amp;E2,'Checkings Register'!C:C,"&lt;="&amp;EOMONTH(E2,0),'Checkings Register'!B:B,"*"&amp;A21&amp;"*"))</f>
        <v>0</v>
      </c>
      <c r="F21" s="64">
        <f>0-(SUMIFS('Checkings Register'!E:E,'Checkings Register'!C:C,"&gt;="&amp;F2,'Checkings Register'!C:C,"&lt;="&amp;EOMONTH(F2,0),'Checkings Register'!B:B,"*"&amp;A21&amp;"*"))</f>
        <v>0</v>
      </c>
      <c r="G21" s="64">
        <f>0-(SUMIFS('Checkings Register'!E:E,'Checkings Register'!C:C,"&gt;="&amp;G2,'Checkings Register'!C:C,"&lt;="&amp;EOMONTH(G2,0),'Checkings Register'!B:B,"*"&amp;A21&amp;"*"))</f>
        <v>0</v>
      </c>
      <c r="H21" s="64">
        <f>0-(SUMIFS('Checkings Register'!E:E,'Checkings Register'!C:C,"&gt;="&amp;H2,'Checkings Register'!C:C,"&lt;="&amp;EOMONTH(H2,0),'Checkings Register'!B:B,"*"&amp;A21&amp;"*"))</f>
        <v>0</v>
      </c>
      <c r="I21" s="64">
        <f>0-(SUMIFS('Checkings Register'!E:E,'Checkings Register'!C:C,"&gt;="&amp;I2,'Checkings Register'!C:C,"&lt;="&amp;EOMONTH(I2,0),'Checkings Register'!B:B,"*"&amp;A21&amp;"*"))</f>
        <v>0</v>
      </c>
      <c r="J21" s="64">
        <f>0-(SUMIFS('Checkings Register'!E:E,'Checkings Register'!C:C,"&gt;="&amp;J2,'Checkings Register'!C:C,"&lt;="&amp;EOMONTH(J2,0),'Checkings Register'!B:B,"*"&amp;A21&amp;"*"))</f>
        <v>0</v>
      </c>
      <c r="K21" s="64">
        <f>0-(SUMIFS('Checkings Register'!E:E,'Checkings Register'!C:C,"&gt;="&amp;K2,'Checkings Register'!C:C,"&lt;="&amp;EOMONTH(K2,0),'Checkings Register'!B:B,"*"&amp;A21&amp;"*"))</f>
        <v>0</v>
      </c>
      <c r="L21" s="64">
        <f>0-(SUMIFS('Checkings Register'!E:E,'Checkings Register'!C:C,"&gt;="&amp;L2,'Checkings Register'!C:C,"&lt;="&amp;EOMONTH(L2,0),'Checkings Register'!B:B,"*"&amp;A21&amp;"*"))</f>
        <v>0</v>
      </c>
      <c r="M21" s="64">
        <f>0-(SUMIFS('Checkings Register'!E:E,'Checkings Register'!C:C,"&gt;="&amp;M2,'Checkings Register'!C:C,"&lt;="&amp;EOMONTH(M2,0),'Checkings Register'!B:B,"*"&amp;A21&amp;"*"))</f>
        <v>0</v>
      </c>
      <c r="N21" s="64">
        <f>0-(SUMIFS('Checkings Register'!E:E,'Checkings Register'!C:C,"&gt;="&amp;N2,'Checkings Register'!C:C,"&lt;="&amp;EOMONTH(N2,0),'Checkings Register'!B:B,"*"&amp;A21&amp;"*"))</f>
        <v>0</v>
      </c>
      <c r="O21" s="64">
        <f>0-(SUMIFS('Checkings Register'!E:E,'Checkings Register'!C:C,"&gt;="&amp;O2,'Checkings Register'!C:C,"&lt;="&amp;EOMONTH(O2,0),'Checkings Register'!B:B,"*"&amp;A21&amp;"*"))</f>
        <v>0</v>
      </c>
      <c r="P21" s="49">
        <f t="shared" si="11"/>
        <v>-200</v>
      </c>
      <c r="Q21" s="49">
        <f t="shared" si="12"/>
        <v>-16.666666666666668</v>
      </c>
      <c r="R21" s="19"/>
    </row>
    <row r="22" spans="1:18" ht="15.75" x14ac:dyDescent="0.3">
      <c r="A22" s="46" t="s">
        <v>49</v>
      </c>
      <c r="B22" s="65">
        <v>-300</v>
      </c>
      <c r="C22" s="65">
        <f t="shared" si="10"/>
        <v>-3600</v>
      </c>
      <c r="D22" s="65">
        <f>0-(SUMIFS('Checkings Register'!E:E,'Checkings Register'!C:C,"&gt;="&amp;D2,'Checkings Register'!C:C,"&lt;="&amp;EOMONTH(D2,0),'Checkings Register'!B:B,"*"&amp;A22&amp;"*"))</f>
        <v>-300</v>
      </c>
      <c r="E22" s="65">
        <f>0-(SUMIFS('Checkings Register'!E:E,'Checkings Register'!C:C,"&gt;="&amp;E2,'Checkings Register'!C:C,"&lt;="&amp;EOMONTH(E2,0),'Checkings Register'!B:B,"*"&amp;A22&amp;"*"))</f>
        <v>0</v>
      </c>
      <c r="F22" s="65">
        <f>0-(SUMIFS('Checkings Register'!E:E,'Checkings Register'!C:C,"&gt;="&amp;F2,'Checkings Register'!C:C,"&lt;="&amp;EOMONTH(F2,0),'Checkings Register'!B:B,"*"&amp;A22&amp;"*"))</f>
        <v>0</v>
      </c>
      <c r="G22" s="65">
        <f>0-(SUMIFS('Checkings Register'!E:E,'Checkings Register'!C:C,"&gt;="&amp;G2,'Checkings Register'!C:C,"&lt;="&amp;EOMONTH(G2,0),'Checkings Register'!B:B,"*"&amp;A22&amp;"*"))</f>
        <v>0</v>
      </c>
      <c r="H22" s="65">
        <f>0-(SUMIFS('Checkings Register'!E:E,'Checkings Register'!C:C,"&gt;="&amp;H2,'Checkings Register'!C:C,"&lt;="&amp;EOMONTH(H2,0),'Checkings Register'!B:B,"*"&amp;A22&amp;"*"))</f>
        <v>0</v>
      </c>
      <c r="I22" s="65">
        <f>0-(SUMIFS('Checkings Register'!E:E,'Checkings Register'!C:C,"&gt;="&amp;I2,'Checkings Register'!C:C,"&lt;="&amp;EOMONTH(I2,0),'Checkings Register'!B:B,"*"&amp;A22&amp;"*"))</f>
        <v>0</v>
      </c>
      <c r="J22" s="65">
        <f>0-(SUMIFS('Checkings Register'!E:E,'Checkings Register'!C:C,"&gt;="&amp;J2,'Checkings Register'!C:C,"&lt;="&amp;EOMONTH(J2,0),'Checkings Register'!B:B,"*"&amp;A22&amp;"*"))</f>
        <v>0</v>
      </c>
      <c r="K22" s="65">
        <f>0-(SUMIFS('Checkings Register'!E:E,'Checkings Register'!C:C,"&gt;="&amp;K2,'Checkings Register'!C:C,"&lt;="&amp;EOMONTH(K2,0),'Checkings Register'!B:B,"*"&amp;A22&amp;"*"))</f>
        <v>0</v>
      </c>
      <c r="L22" s="65">
        <f>0-(SUMIFS('Checkings Register'!E:E,'Checkings Register'!C:C,"&gt;="&amp;L2,'Checkings Register'!C:C,"&lt;="&amp;EOMONTH(L2,0),'Checkings Register'!B:B,"*"&amp;A22&amp;"*"))</f>
        <v>0</v>
      </c>
      <c r="M22" s="65">
        <f>0-(SUMIFS('Checkings Register'!E:E,'Checkings Register'!C:C,"&gt;="&amp;M2,'Checkings Register'!C:C,"&lt;="&amp;EOMONTH(M2,0),'Checkings Register'!B:B,"*"&amp;A22&amp;"*"))</f>
        <v>0</v>
      </c>
      <c r="N22" s="65">
        <f>0-(SUMIFS('Checkings Register'!E:E,'Checkings Register'!C:C,"&gt;="&amp;N2,'Checkings Register'!C:C,"&lt;="&amp;EOMONTH(N2,0),'Checkings Register'!B:B,"*"&amp;A22&amp;"*"))</f>
        <v>0</v>
      </c>
      <c r="O22" s="65">
        <f>0-(SUMIFS('Checkings Register'!E:E,'Checkings Register'!C:C,"&gt;="&amp;O2,'Checkings Register'!C:C,"&lt;="&amp;EOMONTH(O2,0),'Checkings Register'!B:B,"*"&amp;A22&amp;"*"))</f>
        <v>0</v>
      </c>
      <c r="P22" s="49">
        <f t="shared" si="11"/>
        <v>-300</v>
      </c>
      <c r="Q22" s="49">
        <f t="shared" si="12"/>
        <v>-25</v>
      </c>
      <c r="R22" s="19"/>
    </row>
    <row r="23" spans="1:18" ht="15.75" x14ac:dyDescent="0.3">
      <c r="A23" s="46" t="s">
        <v>29</v>
      </c>
      <c r="B23" s="64">
        <v>-100</v>
      </c>
      <c r="C23" s="64">
        <f t="shared" si="10"/>
        <v>-1200</v>
      </c>
      <c r="D23" s="64">
        <f>0-(SUMIFS('Checkings Register'!E:E,'Checkings Register'!C:C,"&gt;="&amp;D2,'Checkings Register'!C:C,"&lt;="&amp;EOMONTH(D2,0),'Checkings Register'!B:B,"*"&amp;A23&amp;"*"))</f>
        <v>-100</v>
      </c>
      <c r="E23" s="64">
        <f>0-(SUMIFS('Checkings Register'!E:E,'Checkings Register'!C:C,"&gt;="&amp;E2,'Checkings Register'!C:C,"&lt;="&amp;EOMONTH(E2,0),'Checkings Register'!B:B,"*"&amp;A23&amp;"*"))</f>
        <v>0</v>
      </c>
      <c r="F23" s="64">
        <f>0-(SUMIFS('Checkings Register'!E:E,'Checkings Register'!C:C,"&gt;="&amp;F2,'Checkings Register'!C:C,"&lt;="&amp;EOMONTH(F2,0),'Checkings Register'!B:B,"*"&amp;A23&amp;"*"))</f>
        <v>0</v>
      </c>
      <c r="G23" s="64">
        <f>0-(SUMIFS('Checkings Register'!E:E,'Checkings Register'!C:C,"&gt;="&amp;G2,'Checkings Register'!C:C,"&lt;="&amp;EOMONTH(G2,0),'Checkings Register'!B:B,"*"&amp;A23&amp;"*"))</f>
        <v>0</v>
      </c>
      <c r="H23" s="64">
        <f>0-(SUMIFS('Checkings Register'!E:E,'Checkings Register'!C:C,"&gt;="&amp;H2,'Checkings Register'!C:C,"&lt;="&amp;EOMONTH(H2,0),'Checkings Register'!B:B,"*"&amp;A23&amp;"*"))</f>
        <v>0</v>
      </c>
      <c r="I23" s="64">
        <f>0-(SUMIFS('Checkings Register'!E:E,'Checkings Register'!C:C,"&gt;="&amp;I2,'Checkings Register'!C:C,"&lt;="&amp;EOMONTH(I2,0),'Checkings Register'!B:B,"*"&amp;A23&amp;"*"))</f>
        <v>0</v>
      </c>
      <c r="J23" s="64">
        <f>0-(SUMIFS('Checkings Register'!E:E,'Checkings Register'!C:C,"&gt;="&amp;J2,'Checkings Register'!C:C,"&lt;="&amp;EOMONTH(J2,0),'Checkings Register'!B:B,"*"&amp;A23&amp;"*"))</f>
        <v>0</v>
      </c>
      <c r="K23" s="64">
        <f>0-(SUMIFS('Checkings Register'!E:E,'Checkings Register'!C:C,"&gt;="&amp;K2,'Checkings Register'!C:C,"&lt;="&amp;EOMONTH(K2,0),'Checkings Register'!B:B,"*"&amp;A23&amp;"*"))</f>
        <v>0</v>
      </c>
      <c r="L23" s="64">
        <f>0-(SUMIFS('Checkings Register'!E:E,'Checkings Register'!C:C,"&gt;="&amp;L2,'Checkings Register'!C:C,"&lt;="&amp;EOMONTH(L2,0),'Checkings Register'!B:B,"*"&amp;A23&amp;"*"))</f>
        <v>0</v>
      </c>
      <c r="M23" s="64">
        <f>0-(SUMIFS('Checkings Register'!E:E,'Checkings Register'!C:C,"&gt;="&amp;M2,'Checkings Register'!C:C,"&lt;="&amp;EOMONTH(M2,0),'Checkings Register'!B:B,"*"&amp;A23&amp;"*"))</f>
        <v>0</v>
      </c>
      <c r="N23" s="64">
        <f>0-(SUMIFS('Checkings Register'!E:E,'Checkings Register'!C:C,"&gt;="&amp;N2,'Checkings Register'!C:C,"&lt;="&amp;EOMONTH(N2,0),'Checkings Register'!B:B,"*"&amp;A23&amp;"*"))</f>
        <v>0</v>
      </c>
      <c r="O23" s="64">
        <f>0-(SUMIFS('Checkings Register'!E:E,'Checkings Register'!C:C,"&gt;="&amp;O2,'Checkings Register'!C:C,"&lt;="&amp;EOMONTH(O2,0),'Checkings Register'!B:B,"*"&amp;A23&amp;"*"))</f>
        <v>0</v>
      </c>
      <c r="P23" s="49">
        <f t="shared" si="11"/>
        <v>-100</v>
      </c>
      <c r="Q23" s="49">
        <f t="shared" si="12"/>
        <v>-8.3333333333333339</v>
      </c>
      <c r="R23" s="19"/>
    </row>
    <row r="24" spans="1:18" ht="15.75" x14ac:dyDescent="0.3">
      <c r="A24" s="46" t="s">
        <v>33</v>
      </c>
      <c r="B24" s="65">
        <v>-65</v>
      </c>
      <c r="C24" s="65">
        <f t="shared" si="10"/>
        <v>-780</v>
      </c>
      <c r="D24" s="65">
        <f>0-(SUMIFS('Checkings Register'!E:E,'Checkings Register'!C:C,"&gt;="&amp;D2,'Checkings Register'!C:C,"&lt;="&amp;EOMONTH(D2,0),'Checkings Register'!B:B,"*"&amp;A24&amp;"*"))</f>
        <v>-65</v>
      </c>
      <c r="E24" s="65">
        <f>0-(SUMIFS('Checkings Register'!E:E,'Checkings Register'!C:C,"&gt;="&amp;E2,'Checkings Register'!C:C,"&lt;="&amp;EOMONTH(E2,0),'Checkings Register'!B:B,"*"&amp;A24&amp;"*"))</f>
        <v>0</v>
      </c>
      <c r="F24" s="65">
        <f>0-(SUMIFS('Checkings Register'!E:E,'Checkings Register'!C:C,"&gt;="&amp;F2,'Checkings Register'!C:C,"&lt;="&amp;EOMONTH(F2,0),'Checkings Register'!B:B,"*"&amp;A24&amp;"*"))</f>
        <v>0</v>
      </c>
      <c r="G24" s="65">
        <f>0-(SUMIFS('Checkings Register'!E:E,'Checkings Register'!C:C,"&gt;="&amp;G2,'Checkings Register'!C:C,"&lt;="&amp;EOMONTH(G2,0),'Checkings Register'!B:B,"*"&amp;A24&amp;"*"))</f>
        <v>0</v>
      </c>
      <c r="H24" s="65">
        <f>0-(SUMIFS('Checkings Register'!E:E,'Checkings Register'!C:C,"&gt;="&amp;H2,'Checkings Register'!C:C,"&lt;="&amp;EOMONTH(H2,0),'Checkings Register'!B:B,"*"&amp;A24&amp;"*"))</f>
        <v>0</v>
      </c>
      <c r="I24" s="65">
        <f>0-(SUMIFS('Checkings Register'!E:E,'Checkings Register'!C:C,"&gt;="&amp;I2,'Checkings Register'!C:C,"&lt;="&amp;EOMONTH(I2,0),'Checkings Register'!B:B,"*"&amp;A24&amp;"*"))</f>
        <v>0</v>
      </c>
      <c r="J24" s="65">
        <f>0-(SUMIFS('Checkings Register'!E:E,'Checkings Register'!C:C,"&gt;="&amp;J2,'Checkings Register'!C:C,"&lt;="&amp;EOMONTH(J2,0),'Checkings Register'!B:B,"*"&amp;A24&amp;"*"))</f>
        <v>0</v>
      </c>
      <c r="K24" s="65">
        <f>0-(SUMIFS('Checkings Register'!E:E,'Checkings Register'!C:C,"&gt;="&amp;K2,'Checkings Register'!C:C,"&lt;="&amp;EOMONTH(K2,0),'Checkings Register'!B:B,"*"&amp;A24&amp;"*"))</f>
        <v>0</v>
      </c>
      <c r="L24" s="65">
        <f>0-(SUMIFS('Checkings Register'!E:E,'Checkings Register'!C:C,"&gt;="&amp;L2,'Checkings Register'!C:C,"&lt;="&amp;EOMONTH(L2,0),'Checkings Register'!B:B,"*"&amp;A24&amp;"*"))</f>
        <v>0</v>
      </c>
      <c r="M24" s="65">
        <f>0-(SUMIFS('Checkings Register'!E:E,'Checkings Register'!C:C,"&gt;="&amp;M2,'Checkings Register'!C:C,"&lt;="&amp;EOMONTH(M2,0),'Checkings Register'!B:B,"*"&amp;A24&amp;"*"))</f>
        <v>0</v>
      </c>
      <c r="N24" s="65">
        <f>0-(SUMIFS('Checkings Register'!E:E,'Checkings Register'!C:C,"&gt;="&amp;N2,'Checkings Register'!C:C,"&lt;="&amp;EOMONTH(N2,0),'Checkings Register'!B:B,"*"&amp;A24&amp;"*"))</f>
        <v>0</v>
      </c>
      <c r="O24" s="65">
        <f>0-(SUMIFS('Checkings Register'!E:E,'Checkings Register'!C:C,"&gt;="&amp;O2,'Checkings Register'!C:C,"&lt;="&amp;EOMONTH(O2,0),'Checkings Register'!B:B,"*"&amp;A24&amp;"*"))</f>
        <v>0</v>
      </c>
      <c r="P24" s="49">
        <f t="shared" si="11"/>
        <v>-65</v>
      </c>
      <c r="Q24" s="49">
        <f t="shared" si="12"/>
        <v>-5.416666666666667</v>
      </c>
      <c r="R24" s="19"/>
    </row>
    <row r="25" spans="1:18" ht="15.75" x14ac:dyDescent="0.3">
      <c r="A25" s="46" t="s">
        <v>34</v>
      </c>
      <c r="B25" s="64">
        <v>-80</v>
      </c>
      <c r="C25" s="64">
        <f t="shared" si="10"/>
        <v>-960</v>
      </c>
      <c r="D25" s="64">
        <f>0-(SUMIFS('Checkings Register'!E:E,'Checkings Register'!C:C,"&gt;="&amp;D2,'Checkings Register'!C:C,"&lt;="&amp;EOMONTH(D2,0),'Checkings Register'!B:B,"*"&amp;A25&amp;"*"))</f>
        <v>-80</v>
      </c>
      <c r="E25" s="64">
        <f>0-(SUMIFS('Checkings Register'!E:E,'Checkings Register'!C:C,"&gt;="&amp;E2,'Checkings Register'!C:C,"&lt;="&amp;EOMONTH(E2,0),'Checkings Register'!B:B,"*"&amp;A25&amp;"*"))</f>
        <v>0</v>
      </c>
      <c r="F25" s="64">
        <f>0-(SUMIFS('Checkings Register'!E:E,'Checkings Register'!C:C,"&gt;="&amp;F2,'Checkings Register'!C:C,"&lt;="&amp;EOMONTH(F2,0),'Checkings Register'!B:B,"*"&amp;A25&amp;"*"))</f>
        <v>0</v>
      </c>
      <c r="G25" s="64">
        <f>0-(SUMIFS('Checkings Register'!E:E,'Checkings Register'!C:C,"&gt;="&amp;G2,'Checkings Register'!C:C,"&lt;="&amp;EOMONTH(G2,0),'Checkings Register'!B:B,"*"&amp;A25&amp;"*"))</f>
        <v>0</v>
      </c>
      <c r="H25" s="64">
        <f>0-(SUMIFS('Checkings Register'!E:E,'Checkings Register'!C:C,"&gt;="&amp;H2,'Checkings Register'!C:C,"&lt;="&amp;EOMONTH(H2,0),'Checkings Register'!B:B,"*"&amp;A25&amp;"*"))</f>
        <v>0</v>
      </c>
      <c r="I25" s="64">
        <f>0-(SUMIFS('Checkings Register'!E:E,'Checkings Register'!C:C,"&gt;="&amp;I2,'Checkings Register'!C:C,"&lt;="&amp;EOMONTH(I2,0),'Checkings Register'!B:B,"*"&amp;A25&amp;"*"))</f>
        <v>0</v>
      </c>
      <c r="J25" s="64">
        <f>0-(SUMIFS('Checkings Register'!E:E,'Checkings Register'!C:C,"&gt;="&amp;J2,'Checkings Register'!C:C,"&lt;="&amp;EOMONTH(J2,0),'Checkings Register'!B:B,"*"&amp;A25&amp;"*"))</f>
        <v>0</v>
      </c>
      <c r="K25" s="64">
        <f>0-(SUMIFS('Checkings Register'!E:E,'Checkings Register'!C:C,"&gt;="&amp;K2,'Checkings Register'!C:C,"&lt;="&amp;EOMONTH(K2,0),'Checkings Register'!B:B,"*"&amp;A25&amp;"*"))</f>
        <v>0</v>
      </c>
      <c r="L25" s="64">
        <f>0-(SUMIFS('Checkings Register'!E:E,'Checkings Register'!C:C,"&gt;="&amp;L2,'Checkings Register'!C:C,"&lt;="&amp;EOMONTH(L2,0),'Checkings Register'!B:B,"*"&amp;A25&amp;"*"))</f>
        <v>0</v>
      </c>
      <c r="M25" s="64">
        <f>0-(SUMIFS('Checkings Register'!E:E,'Checkings Register'!C:C,"&gt;="&amp;M2,'Checkings Register'!C:C,"&lt;="&amp;EOMONTH(M2,0),'Checkings Register'!B:B,"*"&amp;A25&amp;"*"))</f>
        <v>0</v>
      </c>
      <c r="N25" s="64">
        <f>0-(SUMIFS('Checkings Register'!E:E,'Checkings Register'!C:C,"&gt;="&amp;N2,'Checkings Register'!C:C,"&lt;="&amp;EOMONTH(N2,0),'Checkings Register'!B:B,"*"&amp;A25&amp;"*"))</f>
        <v>0</v>
      </c>
      <c r="O25" s="64">
        <f>0-(SUMIFS('Checkings Register'!E:E,'Checkings Register'!C:C,"&gt;="&amp;O2,'Checkings Register'!C:C,"&lt;="&amp;EOMONTH(O2,0),'Checkings Register'!B:B,"*"&amp;A25&amp;"*"))</f>
        <v>0</v>
      </c>
      <c r="P25" s="49">
        <f t="shared" si="11"/>
        <v>-80</v>
      </c>
      <c r="Q25" s="49">
        <f t="shared" si="12"/>
        <v>-6.666666666666667</v>
      </c>
      <c r="R25" s="19"/>
    </row>
    <row r="26" spans="1:18" ht="15.75" x14ac:dyDescent="0.3">
      <c r="A26" s="46" t="s">
        <v>44</v>
      </c>
      <c r="B26" s="65">
        <v>-25</v>
      </c>
      <c r="C26" s="65">
        <f t="shared" si="10"/>
        <v>-300</v>
      </c>
      <c r="D26" s="65">
        <f>0-(SUMIFS('Checkings Register'!E:E,'Checkings Register'!C:C,"&gt;="&amp;D2,'Checkings Register'!C:C,"&lt;="&amp;EOMONTH(D2,0),'Checkings Register'!B:B,"*"&amp;A26&amp;"*"))</f>
        <v>-25</v>
      </c>
      <c r="E26" s="65">
        <f>0-(SUMIFS('Checkings Register'!E:E,'Checkings Register'!C:C,"&gt;="&amp;E2,'Checkings Register'!C:C,"&lt;="&amp;EOMONTH(E2,0),'Checkings Register'!B:B,"*"&amp;A26&amp;"*"))</f>
        <v>0</v>
      </c>
      <c r="F26" s="65">
        <f>0-(SUMIFS('Checkings Register'!E:E,'Checkings Register'!C:C,"&gt;="&amp;F2,'Checkings Register'!C:C,"&lt;="&amp;EOMONTH(F2,0),'Checkings Register'!B:B,"*"&amp;A26&amp;"*"))</f>
        <v>0</v>
      </c>
      <c r="G26" s="65">
        <f>0-(SUMIFS('Checkings Register'!E:E,'Checkings Register'!C:C,"&gt;="&amp;G2,'Checkings Register'!C:C,"&lt;="&amp;EOMONTH(G2,0),'Checkings Register'!B:B,"*"&amp;A26&amp;"*"))</f>
        <v>0</v>
      </c>
      <c r="H26" s="65">
        <f>0-(SUMIFS('Checkings Register'!E:E,'Checkings Register'!C:C,"&gt;="&amp;H2,'Checkings Register'!C:C,"&lt;="&amp;EOMONTH(H2,0),'Checkings Register'!B:B,"*"&amp;A26&amp;"*"))</f>
        <v>0</v>
      </c>
      <c r="I26" s="65">
        <f>0-(SUMIFS('Checkings Register'!E:E,'Checkings Register'!C:C,"&gt;="&amp;I2,'Checkings Register'!C:C,"&lt;="&amp;EOMONTH(I2,0),'Checkings Register'!B:B,"*"&amp;A26&amp;"*"))</f>
        <v>0</v>
      </c>
      <c r="J26" s="65">
        <f>0-(SUMIFS('Checkings Register'!E:E,'Checkings Register'!C:C,"&gt;="&amp;J2,'Checkings Register'!C:C,"&lt;="&amp;EOMONTH(J2,0),'Checkings Register'!B:B,"*"&amp;A26&amp;"*"))</f>
        <v>0</v>
      </c>
      <c r="K26" s="65">
        <f>0-(SUMIFS('Checkings Register'!E:E,'Checkings Register'!C:C,"&gt;="&amp;K2,'Checkings Register'!C:C,"&lt;="&amp;EOMONTH(K2,0),'Checkings Register'!B:B,"*"&amp;A26&amp;"*"))</f>
        <v>0</v>
      </c>
      <c r="L26" s="65">
        <f>0-(SUMIFS('Checkings Register'!E:E,'Checkings Register'!C:C,"&gt;="&amp;L2,'Checkings Register'!C:C,"&lt;="&amp;EOMONTH(L2,0),'Checkings Register'!B:B,"*"&amp;A26&amp;"*"))</f>
        <v>0</v>
      </c>
      <c r="M26" s="65">
        <f>0-(SUMIFS('Checkings Register'!E:E,'Checkings Register'!C:C,"&gt;="&amp;M2,'Checkings Register'!C:C,"&lt;="&amp;EOMONTH(M2,0),'Checkings Register'!B:B,"*"&amp;A26&amp;"*"))</f>
        <v>0</v>
      </c>
      <c r="N26" s="65">
        <f>0-(SUMIFS('Checkings Register'!E:E,'Checkings Register'!C:C,"&gt;="&amp;N2,'Checkings Register'!C:C,"&lt;="&amp;EOMONTH(N2,0),'Checkings Register'!B:B,"*"&amp;A26&amp;"*"))</f>
        <v>0</v>
      </c>
      <c r="O26" s="65">
        <f>0-(SUMIFS('Checkings Register'!E:E,'Checkings Register'!C:C,"&gt;="&amp;O2,'Checkings Register'!C:C,"&lt;="&amp;EOMONTH(O2,0),'Checkings Register'!B:B,"*"&amp;A26&amp;"*"))</f>
        <v>0</v>
      </c>
      <c r="P26" s="49">
        <f t="shared" ref="P26" si="13">SUM(D26:O26)</f>
        <v>-25</v>
      </c>
      <c r="Q26" s="49">
        <f t="shared" ref="Q26" si="14">AVERAGE(D26:O26)</f>
        <v>-2.0833333333333335</v>
      </c>
      <c r="R26" s="19"/>
    </row>
    <row r="27" spans="1:18" ht="15.75" x14ac:dyDescent="0.3">
      <c r="A27" s="46" t="s">
        <v>13</v>
      </c>
      <c r="B27" s="64">
        <v>-250</v>
      </c>
      <c r="C27" s="64">
        <f t="shared" ref="C27:C41" si="15">B27*12</f>
        <v>-3000</v>
      </c>
      <c r="D27" s="64">
        <f>0-(SUMIFS('Checkings Register'!E:E,'Checkings Register'!C:C,"&gt;="&amp;D2,'Checkings Register'!C:C,"&lt;="&amp;EOMONTH(D2,0),'Checkings Register'!B:B,"*"&amp;A27&amp;"*"))</f>
        <v>-250</v>
      </c>
      <c r="E27" s="64">
        <f>0-(SUMIFS('Checkings Register'!E:E,'Checkings Register'!C:C,"&gt;="&amp;E2,'Checkings Register'!C:C,"&lt;="&amp;EOMONTH(E2,0),'Checkings Register'!B:B,"*"&amp;A27&amp;"*"))</f>
        <v>0</v>
      </c>
      <c r="F27" s="64">
        <f>0-(SUMIFS('Checkings Register'!E:E,'Checkings Register'!C:C,"&gt;="&amp;F2,'Checkings Register'!C:C,"&lt;="&amp;EOMONTH(F2,0),'Checkings Register'!B:B,"*"&amp;A27&amp;"*"))</f>
        <v>0</v>
      </c>
      <c r="G27" s="64">
        <f>0-(SUMIFS('Checkings Register'!E:E,'Checkings Register'!C:C,"&gt;="&amp;G2,'Checkings Register'!C:C,"&lt;="&amp;EOMONTH(G2,0),'Checkings Register'!B:B,"*"&amp;A27&amp;"*"))</f>
        <v>0</v>
      </c>
      <c r="H27" s="64">
        <f>0-(SUMIFS('Checkings Register'!E:E,'Checkings Register'!C:C,"&gt;="&amp;H2,'Checkings Register'!C:C,"&lt;="&amp;EOMONTH(H2,0),'Checkings Register'!B:B,"*"&amp;A27&amp;"*"))</f>
        <v>0</v>
      </c>
      <c r="I27" s="64">
        <f>0-(SUMIFS('Checkings Register'!E:E,'Checkings Register'!C:C,"&gt;="&amp;I2,'Checkings Register'!C:C,"&lt;="&amp;EOMONTH(I2,0),'Checkings Register'!B:B,"*"&amp;A27&amp;"*"))</f>
        <v>0</v>
      </c>
      <c r="J27" s="64">
        <f>0-(SUMIFS('Checkings Register'!E:E,'Checkings Register'!C:C,"&gt;="&amp;J2,'Checkings Register'!C:C,"&lt;="&amp;EOMONTH(J2,0),'Checkings Register'!B:B,"*"&amp;A27&amp;"*"))</f>
        <v>0</v>
      </c>
      <c r="K27" s="64">
        <f>0-(SUMIFS('Checkings Register'!E:E,'Checkings Register'!C:C,"&gt;="&amp;K2,'Checkings Register'!C:C,"&lt;="&amp;EOMONTH(K2,0),'Checkings Register'!B:B,"*"&amp;A27&amp;"*"))</f>
        <v>0</v>
      </c>
      <c r="L27" s="64">
        <f>0-(SUMIFS('Checkings Register'!E:E,'Checkings Register'!C:C,"&gt;="&amp;L2,'Checkings Register'!C:C,"&lt;="&amp;EOMONTH(L2,0),'Checkings Register'!B:B,"*"&amp;A27&amp;"*"))</f>
        <v>0</v>
      </c>
      <c r="M27" s="64">
        <f>0-(SUMIFS('Checkings Register'!E:E,'Checkings Register'!C:C,"&gt;="&amp;M2,'Checkings Register'!C:C,"&lt;="&amp;EOMONTH(M2,0),'Checkings Register'!B:B,"*"&amp;A27&amp;"*"))</f>
        <v>0</v>
      </c>
      <c r="N27" s="64">
        <f>0-(SUMIFS('Checkings Register'!E:E,'Checkings Register'!C:C,"&gt;="&amp;N2,'Checkings Register'!C:C,"&lt;="&amp;EOMONTH(N2,0),'Checkings Register'!B:B,"*"&amp;A27&amp;"*"))</f>
        <v>0</v>
      </c>
      <c r="O27" s="64">
        <f>0-(SUMIFS('Checkings Register'!E:E,'Checkings Register'!C:C,"&gt;="&amp;O2,'Checkings Register'!C:C,"&lt;="&amp;EOMONTH(O2,0),'Checkings Register'!B:B,"*"&amp;A27&amp;"*"))</f>
        <v>0</v>
      </c>
      <c r="P27" s="49">
        <f t="shared" si="4"/>
        <v>-250</v>
      </c>
      <c r="Q27" s="49">
        <f t="shared" si="5"/>
        <v>-20.833333333333332</v>
      </c>
      <c r="R27" s="19"/>
    </row>
    <row r="28" spans="1:18" ht="15.75" x14ac:dyDescent="0.3">
      <c r="A28" s="46" t="s">
        <v>21</v>
      </c>
      <c r="B28" s="65">
        <v>-100</v>
      </c>
      <c r="C28" s="65">
        <f t="shared" si="15"/>
        <v>-1200</v>
      </c>
      <c r="D28" s="65">
        <f>0-(SUMIFS('Checkings Register'!E:E,'Checkings Register'!C:C,"&gt;="&amp;D2,'Checkings Register'!C:C,"&lt;="&amp;EOMONTH(D2,0),'Checkings Register'!B:B,"*"&amp;A28&amp;"*"))</f>
        <v>-100</v>
      </c>
      <c r="E28" s="65">
        <f>0-(SUMIFS('Checkings Register'!E:E,'Checkings Register'!C:C,"&gt;="&amp;E2,'Checkings Register'!C:C,"&lt;="&amp;EOMONTH(E2,0),'Checkings Register'!B:B,"*"&amp;A28&amp;"*"))</f>
        <v>0</v>
      </c>
      <c r="F28" s="65">
        <f>0-(SUMIFS('Checkings Register'!E:E,'Checkings Register'!C:C,"&gt;="&amp;F2,'Checkings Register'!C:C,"&lt;="&amp;EOMONTH(F2,0),'Checkings Register'!B:B,"*"&amp;A28&amp;"*"))</f>
        <v>0</v>
      </c>
      <c r="G28" s="65">
        <f>0-(SUMIFS('Checkings Register'!E:E,'Checkings Register'!C:C,"&gt;="&amp;G2,'Checkings Register'!C:C,"&lt;="&amp;EOMONTH(G2,0),'Checkings Register'!B:B,"*"&amp;A28&amp;"*"))</f>
        <v>0</v>
      </c>
      <c r="H28" s="65">
        <f>0-(SUMIFS('Checkings Register'!E:E,'Checkings Register'!C:C,"&gt;="&amp;H2,'Checkings Register'!C:C,"&lt;="&amp;EOMONTH(H2,0),'Checkings Register'!B:B,"*"&amp;A28&amp;"*"))</f>
        <v>0</v>
      </c>
      <c r="I28" s="65">
        <f>0-(SUMIFS('Checkings Register'!E:E,'Checkings Register'!C:C,"&gt;="&amp;I2,'Checkings Register'!C:C,"&lt;="&amp;EOMONTH(I2,0),'Checkings Register'!B:B,"*"&amp;A28&amp;"*"))</f>
        <v>0</v>
      </c>
      <c r="J28" s="65">
        <f>0-(SUMIFS('Checkings Register'!E:E,'Checkings Register'!C:C,"&gt;="&amp;J2,'Checkings Register'!C:C,"&lt;="&amp;EOMONTH(J2,0),'Checkings Register'!B:B,"*"&amp;A28&amp;"*"))</f>
        <v>0</v>
      </c>
      <c r="K28" s="65">
        <f>0-(SUMIFS('Checkings Register'!E:E,'Checkings Register'!C:C,"&gt;="&amp;K2,'Checkings Register'!C:C,"&lt;="&amp;EOMONTH(K2,0),'Checkings Register'!B:B,"*"&amp;A28&amp;"*"))</f>
        <v>0</v>
      </c>
      <c r="L28" s="65">
        <f>0-(SUMIFS('Checkings Register'!E:E,'Checkings Register'!C:C,"&gt;="&amp;L2,'Checkings Register'!C:C,"&lt;="&amp;EOMONTH(L2,0),'Checkings Register'!B:B,"*"&amp;A28&amp;"*"))</f>
        <v>0</v>
      </c>
      <c r="M28" s="65">
        <f>0-(SUMIFS('Checkings Register'!E:E,'Checkings Register'!C:C,"&gt;="&amp;M2,'Checkings Register'!C:C,"&lt;="&amp;EOMONTH(M2,0),'Checkings Register'!B:B,"*"&amp;A28&amp;"*"))</f>
        <v>0</v>
      </c>
      <c r="N28" s="65">
        <f>0-(SUMIFS('Checkings Register'!E:E,'Checkings Register'!C:C,"&gt;="&amp;N2,'Checkings Register'!C:C,"&lt;="&amp;EOMONTH(N2,0),'Checkings Register'!B:B,"*"&amp;A28&amp;"*"))</f>
        <v>0</v>
      </c>
      <c r="O28" s="65">
        <f>0-(SUMIFS('Checkings Register'!E:E,'Checkings Register'!C:C,"&gt;="&amp;O2,'Checkings Register'!C:C,"&lt;="&amp;EOMONTH(O2,0),'Checkings Register'!B:B,"*"&amp;A28&amp;"*"))</f>
        <v>0</v>
      </c>
      <c r="P28" s="49">
        <f t="shared" si="4"/>
        <v>-100</v>
      </c>
      <c r="Q28" s="49">
        <f t="shared" si="5"/>
        <v>-8.3333333333333339</v>
      </c>
      <c r="R28" s="19"/>
    </row>
    <row r="29" spans="1:18" ht="15.75" x14ac:dyDescent="0.3">
      <c r="A29" s="46" t="s">
        <v>17</v>
      </c>
      <c r="B29" s="64">
        <v>-200</v>
      </c>
      <c r="C29" s="64">
        <f t="shared" si="15"/>
        <v>-2400</v>
      </c>
      <c r="D29" s="64">
        <f>0-(SUMIFS('Checkings Register'!E:E,'Checkings Register'!C:C,"&gt;="&amp;D2,'Checkings Register'!C:C,"&lt;="&amp;EOMONTH(D2,0),'Checkings Register'!B:B,"*"&amp;A29&amp;"*"))</f>
        <v>-200</v>
      </c>
      <c r="E29" s="64">
        <f>0-(SUMIFS('Checkings Register'!E:E,'Checkings Register'!C:C,"&gt;="&amp;E2,'Checkings Register'!C:C,"&lt;="&amp;EOMONTH(E2,0),'Checkings Register'!B:B,"*"&amp;A29&amp;"*"))</f>
        <v>0</v>
      </c>
      <c r="F29" s="64">
        <f>0-(SUMIFS('Checkings Register'!E:E,'Checkings Register'!C:C,"&gt;="&amp;F2,'Checkings Register'!C:C,"&lt;="&amp;EOMONTH(F2,0),'Checkings Register'!B:B,"*"&amp;A29&amp;"*"))</f>
        <v>0</v>
      </c>
      <c r="G29" s="64">
        <f>0-(SUMIFS('Checkings Register'!E:E,'Checkings Register'!C:C,"&gt;="&amp;G2,'Checkings Register'!C:C,"&lt;="&amp;EOMONTH(G2,0),'Checkings Register'!B:B,"*"&amp;A29&amp;"*"))</f>
        <v>0</v>
      </c>
      <c r="H29" s="64">
        <f>0-(SUMIFS('Checkings Register'!E:E,'Checkings Register'!C:C,"&gt;="&amp;H2,'Checkings Register'!C:C,"&lt;="&amp;EOMONTH(H2,0),'Checkings Register'!B:B,"*"&amp;A29&amp;"*"))</f>
        <v>0</v>
      </c>
      <c r="I29" s="64">
        <f>0-(SUMIFS('Checkings Register'!E:E,'Checkings Register'!C:C,"&gt;="&amp;I2,'Checkings Register'!C:C,"&lt;="&amp;EOMONTH(I2,0),'Checkings Register'!B:B,"*"&amp;A29&amp;"*"))</f>
        <v>0</v>
      </c>
      <c r="J29" s="64">
        <f>0-(SUMIFS('Checkings Register'!E:E,'Checkings Register'!C:C,"&gt;="&amp;J2,'Checkings Register'!C:C,"&lt;="&amp;EOMONTH(J2,0),'Checkings Register'!B:B,"*"&amp;A29&amp;"*"))</f>
        <v>0</v>
      </c>
      <c r="K29" s="64">
        <f>0-(SUMIFS('Checkings Register'!E:E,'Checkings Register'!C:C,"&gt;="&amp;K2,'Checkings Register'!C:C,"&lt;="&amp;EOMONTH(K2,0),'Checkings Register'!B:B,"*"&amp;A29&amp;"*"))</f>
        <v>0</v>
      </c>
      <c r="L29" s="64">
        <f>0-(SUMIFS('Checkings Register'!E:E,'Checkings Register'!C:C,"&gt;="&amp;L2,'Checkings Register'!C:C,"&lt;="&amp;EOMONTH(L2,0),'Checkings Register'!B:B,"*"&amp;A29&amp;"*"))</f>
        <v>0</v>
      </c>
      <c r="M29" s="64">
        <f>0-(SUMIFS('Checkings Register'!E:E,'Checkings Register'!C:C,"&gt;="&amp;M2,'Checkings Register'!C:C,"&lt;="&amp;EOMONTH(M2,0),'Checkings Register'!B:B,"*"&amp;A29&amp;"*"))</f>
        <v>0</v>
      </c>
      <c r="N29" s="64">
        <f>0-(SUMIFS('Checkings Register'!E:E,'Checkings Register'!C:C,"&gt;="&amp;N2,'Checkings Register'!C:C,"&lt;="&amp;EOMONTH(N2,0),'Checkings Register'!B:B,"*"&amp;A29&amp;"*"))</f>
        <v>0</v>
      </c>
      <c r="O29" s="64">
        <f>0-(SUMIFS('Checkings Register'!E:E,'Checkings Register'!C:C,"&gt;="&amp;O2,'Checkings Register'!C:C,"&lt;="&amp;EOMONTH(O2,0),'Checkings Register'!B:B,"*"&amp;A29&amp;"*"))</f>
        <v>0</v>
      </c>
      <c r="P29" s="49">
        <f t="shared" si="4"/>
        <v>-200</v>
      </c>
      <c r="Q29" s="49">
        <f t="shared" si="5"/>
        <v>-16.666666666666668</v>
      </c>
      <c r="R29" s="19"/>
    </row>
    <row r="30" spans="1:18" ht="15.75" x14ac:dyDescent="0.3">
      <c r="A30" s="46" t="s">
        <v>42</v>
      </c>
      <c r="B30" s="65">
        <v>-50</v>
      </c>
      <c r="C30" s="65">
        <f t="shared" si="15"/>
        <v>-600</v>
      </c>
      <c r="D30" s="65">
        <f>0-(SUMIFS('Checkings Register'!E:E,'Checkings Register'!C:C,"&gt;="&amp;D2,'Checkings Register'!C:C,"&lt;="&amp;EOMONTH(D2,0),'Checkings Register'!B:B,"*"&amp;A30&amp;"*"))</f>
        <v>-50</v>
      </c>
      <c r="E30" s="65">
        <f>0-(SUMIFS('Checkings Register'!E:E,'Checkings Register'!C:C,"&gt;="&amp;E2,'Checkings Register'!C:C,"&lt;="&amp;EOMONTH(E2,0),'Checkings Register'!B:B,"*"&amp;A30&amp;"*"))</f>
        <v>0</v>
      </c>
      <c r="F30" s="65">
        <f>0-(SUMIFS('Checkings Register'!E:E,'Checkings Register'!C:C,"&gt;="&amp;F2,'Checkings Register'!C:C,"&lt;="&amp;EOMONTH(F2,0),'Checkings Register'!B:B,"*"&amp;A30&amp;"*"))</f>
        <v>0</v>
      </c>
      <c r="G30" s="65">
        <f>0-(SUMIFS('Checkings Register'!E:E,'Checkings Register'!C:C,"&gt;="&amp;G2,'Checkings Register'!C:C,"&lt;="&amp;EOMONTH(G2,0),'Checkings Register'!B:B,"*"&amp;A30&amp;"*"))</f>
        <v>0</v>
      </c>
      <c r="H30" s="65">
        <f>0-(SUMIFS('Checkings Register'!E:E,'Checkings Register'!C:C,"&gt;="&amp;H2,'Checkings Register'!C:C,"&lt;="&amp;EOMONTH(H2,0),'Checkings Register'!B:B,"*"&amp;A30&amp;"*"))</f>
        <v>0</v>
      </c>
      <c r="I30" s="65">
        <f>0-(SUMIFS('Checkings Register'!E:E,'Checkings Register'!C:C,"&gt;="&amp;I2,'Checkings Register'!C:C,"&lt;="&amp;EOMONTH(I2,0),'Checkings Register'!B:B,"*"&amp;A30&amp;"*"))</f>
        <v>0</v>
      </c>
      <c r="J30" s="65">
        <f>0-(SUMIFS('Checkings Register'!E:E,'Checkings Register'!C:C,"&gt;="&amp;J2,'Checkings Register'!C:C,"&lt;="&amp;EOMONTH(J2,0),'Checkings Register'!B:B,"*"&amp;A30&amp;"*"))</f>
        <v>0</v>
      </c>
      <c r="K30" s="65">
        <f>0-(SUMIFS('Checkings Register'!E:E,'Checkings Register'!C:C,"&gt;="&amp;K2,'Checkings Register'!C:C,"&lt;="&amp;EOMONTH(K2,0),'Checkings Register'!B:B,"*"&amp;A30&amp;"*"))</f>
        <v>0</v>
      </c>
      <c r="L30" s="65">
        <f>0-(SUMIFS('Checkings Register'!E:E,'Checkings Register'!C:C,"&gt;="&amp;L2,'Checkings Register'!C:C,"&lt;="&amp;EOMONTH(L2,0),'Checkings Register'!B:B,"*"&amp;A30&amp;"*"))</f>
        <v>0</v>
      </c>
      <c r="M30" s="65">
        <f>0-(SUMIFS('Checkings Register'!E:E,'Checkings Register'!C:C,"&gt;="&amp;M2,'Checkings Register'!C:C,"&lt;="&amp;EOMONTH(M2,0),'Checkings Register'!B:B,"*"&amp;A30&amp;"*"))</f>
        <v>0</v>
      </c>
      <c r="N30" s="65">
        <f>0-(SUMIFS('Checkings Register'!E:E,'Checkings Register'!C:C,"&gt;="&amp;N2,'Checkings Register'!C:C,"&lt;="&amp;EOMONTH(N2,0),'Checkings Register'!B:B,"*"&amp;A30&amp;"*"))</f>
        <v>0</v>
      </c>
      <c r="O30" s="65">
        <f>0-(SUMIFS('Checkings Register'!E:E,'Checkings Register'!C:C,"&gt;="&amp;O2,'Checkings Register'!C:C,"&lt;="&amp;EOMONTH(O2,0),'Checkings Register'!B:B,"*"&amp;A30&amp;"*"))</f>
        <v>0</v>
      </c>
      <c r="P30" s="49">
        <f t="shared" ref="P30" si="16">SUM(D30:O30)</f>
        <v>-50</v>
      </c>
      <c r="Q30" s="49">
        <f t="shared" ref="Q30" si="17">AVERAGE(D30:O30)</f>
        <v>-4.166666666666667</v>
      </c>
      <c r="R30" s="19"/>
    </row>
    <row r="31" spans="1:18" ht="15.75" x14ac:dyDescent="0.3">
      <c r="A31" s="46" t="s">
        <v>35</v>
      </c>
      <c r="B31" s="64">
        <v>0</v>
      </c>
      <c r="C31" s="64">
        <f t="shared" si="15"/>
        <v>0</v>
      </c>
      <c r="D31" s="64">
        <f>0-(SUMIFS('Checkings Register'!E:E,'Checkings Register'!C:C,"&gt;="&amp;D2,'Checkings Register'!C:C,"&lt;="&amp;EOMONTH(D2,0),'Checkings Register'!B:B,"*"&amp;A31&amp;"*"))</f>
        <v>0</v>
      </c>
      <c r="E31" s="64">
        <f>0-(SUMIFS('Checkings Register'!E:E,'Checkings Register'!C:C,"&gt;="&amp;E2,'Checkings Register'!C:C,"&lt;="&amp;EOMONTH(E2,0),'Checkings Register'!B:B,"*"&amp;A31&amp;"*"))</f>
        <v>0</v>
      </c>
      <c r="F31" s="64">
        <f>0-(SUMIFS('Checkings Register'!E:E,'Checkings Register'!C:C,"&gt;="&amp;F2,'Checkings Register'!C:C,"&lt;="&amp;EOMONTH(F2,0),'Checkings Register'!B:B,"*"&amp;A31&amp;"*"))</f>
        <v>0</v>
      </c>
      <c r="G31" s="64">
        <f>0-(SUMIFS('Checkings Register'!E:E,'Checkings Register'!C:C,"&gt;="&amp;G2,'Checkings Register'!C:C,"&lt;="&amp;EOMONTH(G2,0),'Checkings Register'!B:B,"*"&amp;A31&amp;"*"))</f>
        <v>0</v>
      </c>
      <c r="H31" s="64">
        <f>0-(SUMIFS('Checkings Register'!E:E,'Checkings Register'!C:C,"&gt;="&amp;H2,'Checkings Register'!C:C,"&lt;="&amp;EOMONTH(H2,0),'Checkings Register'!B:B,"*"&amp;A31&amp;"*"))</f>
        <v>0</v>
      </c>
      <c r="I31" s="64">
        <f>0-(SUMIFS('Checkings Register'!E:E,'Checkings Register'!C:C,"&gt;="&amp;I2,'Checkings Register'!C:C,"&lt;="&amp;EOMONTH(I2,0),'Checkings Register'!B:B,"*"&amp;A31&amp;"*"))</f>
        <v>0</v>
      </c>
      <c r="J31" s="64">
        <f>0-(SUMIFS('Checkings Register'!E:E,'Checkings Register'!C:C,"&gt;="&amp;J2,'Checkings Register'!C:C,"&lt;="&amp;EOMONTH(J2,0),'Checkings Register'!B:B,"*"&amp;A31&amp;"*"))</f>
        <v>0</v>
      </c>
      <c r="K31" s="64">
        <f>0-(SUMIFS('Checkings Register'!E:E,'Checkings Register'!C:C,"&gt;="&amp;K2,'Checkings Register'!C:C,"&lt;="&amp;EOMONTH(K2,0),'Checkings Register'!B:B,"*"&amp;A31&amp;"*"))</f>
        <v>0</v>
      </c>
      <c r="L31" s="64">
        <f>0-(SUMIFS('Checkings Register'!E:E,'Checkings Register'!C:C,"&gt;="&amp;L2,'Checkings Register'!C:C,"&lt;="&amp;EOMONTH(L2,0),'Checkings Register'!B:B,"*"&amp;A31&amp;"*"))</f>
        <v>0</v>
      </c>
      <c r="M31" s="64">
        <f>0-(SUMIFS('Checkings Register'!E:E,'Checkings Register'!C:C,"&gt;="&amp;M2,'Checkings Register'!C:C,"&lt;="&amp;EOMONTH(M2,0),'Checkings Register'!B:B,"*"&amp;A31&amp;"*"))</f>
        <v>0</v>
      </c>
      <c r="N31" s="64">
        <f>0-(SUMIFS('Checkings Register'!E:E,'Checkings Register'!C:C,"&gt;="&amp;N2,'Checkings Register'!C:C,"&lt;="&amp;EOMONTH(N2,0),'Checkings Register'!B:B,"*"&amp;A31&amp;"*"))</f>
        <v>0</v>
      </c>
      <c r="O31" s="64">
        <f>0-(SUMIFS('Checkings Register'!E:E,'Checkings Register'!C:C,"&gt;="&amp;O2,'Checkings Register'!C:C,"&lt;="&amp;EOMONTH(O2,0),'Checkings Register'!B:B,"*"&amp;A31&amp;"*"))</f>
        <v>0</v>
      </c>
      <c r="P31" s="49">
        <f t="shared" si="4"/>
        <v>0</v>
      </c>
      <c r="Q31" s="49">
        <f t="shared" si="5"/>
        <v>0</v>
      </c>
      <c r="R31" s="19"/>
    </row>
    <row r="32" spans="1:18" ht="15.75" x14ac:dyDescent="0.3">
      <c r="A32" s="46" t="s">
        <v>84</v>
      </c>
      <c r="B32" s="65"/>
      <c r="C32" s="65">
        <f t="shared" si="15"/>
        <v>0</v>
      </c>
      <c r="D32" s="65">
        <f>0-(SUMIFS('Checkings Register'!E:E,'Checkings Register'!C:C,"&gt;="&amp;D2,'Checkings Register'!C:C,"&lt;="&amp;EOMONTH(D2,0),'Checkings Register'!B:B,"*"&amp;A32&amp;"*"))</f>
        <v>0</v>
      </c>
      <c r="E32" s="65">
        <f>0-(SUMIFS('Checkings Register'!E:E,'Checkings Register'!C:C,"&gt;="&amp;E2,'Checkings Register'!C:C,"&lt;="&amp;EOMONTH(E2,0),'Checkings Register'!B:B,"*"&amp;A32&amp;"*"))</f>
        <v>0</v>
      </c>
      <c r="F32" s="65">
        <f>0-(SUMIFS('Checkings Register'!E:E,'Checkings Register'!C:C,"&gt;="&amp;F2,'Checkings Register'!C:C,"&lt;="&amp;EOMONTH(F2,0),'Checkings Register'!B:B,"*"&amp;A32&amp;"*"))</f>
        <v>0</v>
      </c>
      <c r="G32" s="65">
        <f>0-(SUMIFS('Checkings Register'!E:E,'Checkings Register'!C:C,"&gt;="&amp;G2,'Checkings Register'!C:C,"&lt;="&amp;EOMONTH(G2,0),'Checkings Register'!B:B,"*"&amp;A32&amp;"*"))</f>
        <v>0</v>
      </c>
      <c r="H32" s="65">
        <f>0-(SUMIFS('Checkings Register'!E:E,'Checkings Register'!C:C,"&gt;="&amp;H2,'Checkings Register'!C:C,"&lt;="&amp;EOMONTH(H2,0),'Checkings Register'!B:B,"*"&amp;A32&amp;"*"))</f>
        <v>0</v>
      </c>
      <c r="I32" s="65">
        <f>0-(SUMIFS('Checkings Register'!E:E,'Checkings Register'!C:C,"&gt;="&amp;I2,'Checkings Register'!C:C,"&lt;="&amp;EOMONTH(I2,0),'Checkings Register'!B:B,"*"&amp;A32&amp;"*"))</f>
        <v>0</v>
      </c>
      <c r="J32" s="65">
        <f>0-(SUMIFS('Checkings Register'!E:E,'Checkings Register'!C:C,"&gt;="&amp;J2,'Checkings Register'!C:C,"&lt;="&amp;EOMONTH(J2,0),'Checkings Register'!B:B,"*"&amp;A32&amp;"*"))</f>
        <v>0</v>
      </c>
      <c r="K32" s="65">
        <f>0-(SUMIFS('Checkings Register'!E:E,'Checkings Register'!C:C,"&gt;="&amp;K2,'Checkings Register'!C:C,"&lt;="&amp;EOMONTH(K2,0),'Checkings Register'!B:B,"*"&amp;A32&amp;"*"))</f>
        <v>0</v>
      </c>
      <c r="L32" s="65">
        <f>0-(SUMIFS('Checkings Register'!E:E,'Checkings Register'!C:C,"&gt;="&amp;L2,'Checkings Register'!C:C,"&lt;="&amp;EOMONTH(L2,0),'Checkings Register'!B:B,"*"&amp;A32&amp;"*"))</f>
        <v>0</v>
      </c>
      <c r="M32" s="65">
        <f>0-(SUMIFS('Checkings Register'!E:E,'Checkings Register'!C:C,"&gt;="&amp;M2,'Checkings Register'!C:C,"&lt;="&amp;EOMONTH(M2,0),'Checkings Register'!B:B,"*"&amp;A32&amp;"*"))</f>
        <v>0</v>
      </c>
      <c r="N32" s="65">
        <f>0-(SUMIFS('Checkings Register'!E:E,'Checkings Register'!C:C,"&gt;="&amp;N2,'Checkings Register'!C:C,"&lt;="&amp;EOMONTH(N2,0),'Checkings Register'!B:B,"*"&amp;A32&amp;"*"))</f>
        <v>0</v>
      </c>
      <c r="O32" s="65">
        <f>0-(SUMIFS('Checkings Register'!E:E,'Checkings Register'!C:C,"&gt;="&amp;O2,'Checkings Register'!C:C,"&lt;="&amp;EOMONTH(O2,0),'Checkings Register'!B:B,"*"&amp;A32&amp;"*"))</f>
        <v>0</v>
      </c>
      <c r="P32" s="49">
        <f t="shared" ref="P32:P41" si="18">SUM(D32:O32)</f>
        <v>0</v>
      </c>
      <c r="Q32" s="49">
        <f t="shared" ref="Q32:Q41" si="19">AVERAGE(D32:O32)</f>
        <v>0</v>
      </c>
      <c r="R32" s="19"/>
    </row>
    <row r="33" spans="1:18" ht="15.75" x14ac:dyDescent="0.3">
      <c r="A33" s="46" t="s">
        <v>85</v>
      </c>
      <c r="B33" s="64"/>
      <c r="C33" s="64">
        <f t="shared" si="15"/>
        <v>0</v>
      </c>
      <c r="D33" s="64">
        <f>0-(SUMIFS('Checkings Register'!E:E,'Checkings Register'!C:C,"&gt;="&amp;D2,'Checkings Register'!C:C,"&lt;="&amp;EOMONTH(D2,0),'Checkings Register'!B:B,"*"&amp;A33&amp;"*"))</f>
        <v>0</v>
      </c>
      <c r="E33" s="64">
        <f>0-(SUMIFS('Checkings Register'!E:E,'Checkings Register'!C:C,"&gt;="&amp;E2,'Checkings Register'!C:C,"&lt;="&amp;EOMONTH(E2,0),'Checkings Register'!B:B,"*"&amp;A33&amp;"*"))</f>
        <v>0</v>
      </c>
      <c r="F33" s="64">
        <f>0-(SUMIFS('Checkings Register'!E:E,'Checkings Register'!C:C,"&gt;="&amp;F2,'Checkings Register'!C:C,"&lt;="&amp;EOMONTH(F2,0),'Checkings Register'!B:B,"*"&amp;A33&amp;"*"))</f>
        <v>0</v>
      </c>
      <c r="G33" s="64">
        <f>0-(SUMIFS('Checkings Register'!E:E,'Checkings Register'!C:C,"&gt;="&amp;G2,'Checkings Register'!C:C,"&lt;="&amp;EOMONTH(G2,0),'Checkings Register'!B:B,"*"&amp;A33&amp;"*"))</f>
        <v>0</v>
      </c>
      <c r="H33" s="64">
        <f>0-(SUMIFS('Checkings Register'!E:E,'Checkings Register'!C:C,"&gt;="&amp;H2,'Checkings Register'!C:C,"&lt;="&amp;EOMONTH(H2,0),'Checkings Register'!B:B,"*"&amp;A33&amp;"*"))</f>
        <v>0</v>
      </c>
      <c r="I33" s="64">
        <f>0-(SUMIFS('Checkings Register'!E:E,'Checkings Register'!C:C,"&gt;="&amp;I2,'Checkings Register'!C:C,"&lt;="&amp;EOMONTH(I2,0),'Checkings Register'!B:B,"*"&amp;A33&amp;"*"))</f>
        <v>0</v>
      </c>
      <c r="J33" s="64">
        <f>0-(SUMIFS('Checkings Register'!E:E,'Checkings Register'!C:C,"&gt;="&amp;J2,'Checkings Register'!C:C,"&lt;="&amp;EOMONTH(J2,0),'Checkings Register'!B:B,"*"&amp;A33&amp;"*"))</f>
        <v>0</v>
      </c>
      <c r="K33" s="64">
        <f>0-(SUMIFS('Checkings Register'!E:E,'Checkings Register'!C:C,"&gt;="&amp;K2,'Checkings Register'!C:C,"&lt;="&amp;EOMONTH(K2,0),'Checkings Register'!B:B,"*"&amp;A33&amp;"*"))</f>
        <v>0</v>
      </c>
      <c r="L33" s="64">
        <f>0-(SUMIFS('Checkings Register'!E:E,'Checkings Register'!C:C,"&gt;="&amp;L2,'Checkings Register'!C:C,"&lt;="&amp;EOMONTH(L2,0),'Checkings Register'!B:B,"*"&amp;A33&amp;"*"))</f>
        <v>0</v>
      </c>
      <c r="M33" s="64">
        <f>0-(SUMIFS('Checkings Register'!E:E,'Checkings Register'!C:C,"&gt;="&amp;M2,'Checkings Register'!C:C,"&lt;="&amp;EOMONTH(M2,0),'Checkings Register'!B:B,"*"&amp;A33&amp;"*"))</f>
        <v>0</v>
      </c>
      <c r="N33" s="64">
        <f>0-(SUMIFS('Checkings Register'!E:E,'Checkings Register'!C:C,"&gt;="&amp;N2,'Checkings Register'!C:C,"&lt;="&amp;EOMONTH(N2,0),'Checkings Register'!B:B,"*"&amp;A33&amp;"*"))</f>
        <v>0</v>
      </c>
      <c r="O33" s="64">
        <f>0-(SUMIFS('Checkings Register'!E:E,'Checkings Register'!C:C,"&gt;="&amp;O2,'Checkings Register'!C:C,"&lt;="&amp;EOMONTH(O2,0),'Checkings Register'!B:B,"*"&amp;A33&amp;"*"))</f>
        <v>0</v>
      </c>
      <c r="P33" s="49">
        <f t="shared" si="18"/>
        <v>0</v>
      </c>
      <c r="Q33" s="49">
        <f t="shared" si="19"/>
        <v>0</v>
      </c>
      <c r="R33" s="19"/>
    </row>
    <row r="34" spans="1:18" ht="15.75" x14ac:dyDescent="0.3">
      <c r="A34" s="46" t="s">
        <v>86</v>
      </c>
      <c r="B34" s="65"/>
      <c r="C34" s="65">
        <f t="shared" si="15"/>
        <v>0</v>
      </c>
      <c r="D34" s="65">
        <f>0-(SUMIFS('Checkings Register'!E:E,'Checkings Register'!C:C,"&gt;="&amp;D2,'Checkings Register'!C:C,"&lt;="&amp;EOMONTH(D2,0),'Checkings Register'!B:B,"*"&amp;A34&amp;"*"))</f>
        <v>0</v>
      </c>
      <c r="E34" s="65">
        <f>0-(SUMIFS('Checkings Register'!E:E,'Checkings Register'!C:C,"&gt;="&amp;E2,'Checkings Register'!C:C,"&lt;="&amp;EOMONTH(E2,0),'Checkings Register'!B:B,"*"&amp;A34&amp;"*"))</f>
        <v>0</v>
      </c>
      <c r="F34" s="65">
        <f>0-(SUMIFS('Checkings Register'!E:E,'Checkings Register'!C:C,"&gt;="&amp;F2,'Checkings Register'!C:C,"&lt;="&amp;EOMONTH(F2,0),'Checkings Register'!B:B,"*"&amp;A34&amp;"*"))</f>
        <v>0</v>
      </c>
      <c r="G34" s="65">
        <f>0-(SUMIFS('Checkings Register'!E:E,'Checkings Register'!C:C,"&gt;="&amp;G2,'Checkings Register'!C:C,"&lt;="&amp;EOMONTH(G2,0),'Checkings Register'!B:B,"*"&amp;A34&amp;"*"))</f>
        <v>0</v>
      </c>
      <c r="H34" s="65">
        <f>0-(SUMIFS('Checkings Register'!E:E,'Checkings Register'!C:C,"&gt;="&amp;H2,'Checkings Register'!C:C,"&lt;="&amp;EOMONTH(H2,0),'Checkings Register'!B:B,"*"&amp;A34&amp;"*"))</f>
        <v>0</v>
      </c>
      <c r="I34" s="65">
        <f>0-(SUMIFS('Checkings Register'!E:E,'Checkings Register'!C:C,"&gt;="&amp;I2,'Checkings Register'!C:C,"&lt;="&amp;EOMONTH(I2,0),'Checkings Register'!B:B,"*"&amp;A34&amp;"*"))</f>
        <v>0</v>
      </c>
      <c r="J34" s="65">
        <f>0-(SUMIFS('Checkings Register'!E:E,'Checkings Register'!C:C,"&gt;="&amp;J2,'Checkings Register'!C:C,"&lt;="&amp;EOMONTH(J2,0),'Checkings Register'!B:B,"*"&amp;A34&amp;"*"))</f>
        <v>0</v>
      </c>
      <c r="K34" s="65">
        <f>0-(SUMIFS('Checkings Register'!E:E,'Checkings Register'!C:C,"&gt;="&amp;K2,'Checkings Register'!C:C,"&lt;="&amp;EOMONTH(K2,0),'Checkings Register'!B:B,"*"&amp;A34&amp;"*"))</f>
        <v>0</v>
      </c>
      <c r="L34" s="65">
        <f>0-(SUMIFS('Checkings Register'!E:E,'Checkings Register'!C:C,"&gt;="&amp;L2,'Checkings Register'!C:C,"&lt;="&amp;EOMONTH(L2,0),'Checkings Register'!B:B,"*"&amp;A34&amp;"*"))</f>
        <v>0</v>
      </c>
      <c r="M34" s="65">
        <f>0-(SUMIFS('Checkings Register'!E:E,'Checkings Register'!C:C,"&gt;="&amp;M2,'Checkings Register'!C:C,"&lt;="&amp;EOMONTH(M2,0),'Checkings Register'!B:B,"*"&amp;A34&amp;"*"))</f>
        <v>0</v>
      </c>
      <c r="N34" s="65">
        <f>0-(SUMIFS('Checkings Register'!E:E,'Checkings Register'!C:C,"&gt;="&amp;N2,'Checkings Register'!C:C,"&lt;="&amp;EOMONTH(N2,0),'Checkings Register'!B:B,"*"&amp;A34&amp;"*"))</f>
        <v>0</v>
      </c>
      <c r="O34" s="65">
        <f>0-(SUMIFS('Checkings Register'!E:E,'Checkings Register'!C:C,"&gt;="&amp;O2,'Checkings Register'!C:C,"&lt;="&amp;EOMONTH(O2,0),'Checkings Register'!B:B,"*"&amp;A34&amp;"*"))</f>
        <v>0</v>
      </c>
      <c r="P34" s="49">
        <f t="shared" si="18"/>
        <v>0</v>
      </c>
      <c r="Q34" s="49">
        <f t="shared" si="19"/>
        <v>0</v>
      </c>
      <c r="R34" s="19"/>
    </row>
    <row r="35" spans="1:18" ht="15.75" x14ac:dyDescent="0.3">
      <c r="A35" s="46" t="s">
        <v>87</v>
      </c>
      <c r="B35" s="64"/>
      <c r="C35" s="64">
        <f t="shared" si="15"/>
        <v>0</v>
      </c>
      <c r="D35" s="64">
        <f>0-(SUMIFS('Checkings Register'!E:E,'Checkings Register'!C:C,"&gt;="&amp;D2,'Checkings Register'!C:C,"&lt;="&amp;EOMONTH(D2,0),'Checkings Register'!B:B,"*"&amp;A35&amp;"*"))</f>
        <v>0</v>
      </c>
      <c r="E35" s="64">
        <f>0-(SUMIFS('Checkings Register'!E:E,'Checkings Register'!C:C,"&gt;="&amp;E2,'Checkings Register'!C:C,"&lt;="&amp;EOMONTH(E2,0),'Checkings Register'!B:B,"*"&amp;A35&amp;"*"))</f>
        <v>0</v>
      </c>
      <c r="F35" s="64">
        <f>0-(SUMIFS('Checkings Register'!E:E,'Checkings Register'!C:C,"&gt;="&amp;F2,'Checkings Register'!C:C,"&lt;="&amp;EOMONTH(F2,0),'Checkings Register'!B:B,"*"&amp;A35&amp;"*"))</f>
        <v>0</v>
      </c>
      <c r="G35" s="64">
        <f>0-(SUMIFS('Checkings Register'!E:E,'Checkings Register'!C:C,"&gt;="&amp;G2,'Checkings Register'!C:C,"&lt;="&amp;EOMONTH(G2,0),'Checkings Register'!B:B,"*"&amp;A35&amp;"*"))</f>
        <v>0</v>
      </c>
      <c r="H35" s="64">
        <f>0-(SUMIFS('Checkings Register'!E:E,'Checkings Register'!C:C,"&gt;="&amp;H2,'Checkings Register'!C:C,"&lt;="&amp;EOMONTH(H2,0),'Checkings Register'!B:B,"*"&amp;A35&amp;"*"))</f>
        <v>0</v>
      </c>
      <c r="I35" s="64">
        <f>0-(SUMIFS('Checkings Register'!E:E,'Checkings Register'!C:C,"&gt;="&amp;I2,'Checkings Register'!C:C,"&lt;="&amp;EOMONTH(I2,0),'Checkings Register'!B:B,"*"&amp;A35&amp;"*"))</f>
        <v>0</v>
      </c>
      <c r="J35" s="64">
        <f>0-(SUMIFS('Checkings Register'!E:E,'Checkings Register'!C:C,"&gt;="&amp;J2,'Checkings Register'!C:C,"&lt;="&amp;EOMONTH(J2,0),'Checkings Register'!B:B,"*"&amp;A35&amp;"*"))</f>
        <v>0</v>
      </c>
      <c r="K35" s="64">
        <f>0-(SUMIFS('Checkings Register'!E:E,'Checkings Register'!C:C,"&gt;="&amp;K2,'Checkings Register'!C:C,"&lt;="&amp;EOMONTH(K2,0),'Checkings Register'!B:B,"*"&amp;A35&amp;"*"))</f>
        <v>0</v>
      </c>
      <c r="L35" s="64">
        <f>0-(SUMIFS('Checkings Register'!E:E,'Checkings Register'!C:C,"&gt;="&amp;L2,'Checkings Register'!C:C,"&lt;="&amp;EOMONTH(L2,0),'Checkings Register'!B:B,"*"&amp;A35&amp;"*"))</f>
        <v>0</v>
      </c>
      <c r="M35" s="64">
        <f>0-(SUMIFS('Checkings Register'!E:E,'Checkings Register'!C:C,"&gt;="&amp;M2,'Checkings Register'!C:C,"&lt;="&amp;EOMONTH(M2,0),'Checkings Register'!B:B,"*"&amp;A35&amp;"*"))</f>
        <v>0</v>
      </c>
      <c r="N35" s="64">
        <f>0-(SUMIFS('Checkings Register'!E:E,'Checkings Register'!C:C,"&gt;="&amp;N2,'Checkings Register'!C:C,"&lt;="&amp;EOMONTH(N2,0),'Checkings Register'!B:B,"*"&amp;A35&amp;"*"))</f>
        <v>0</v>
      </c>
      <c r="O35" s="64">
        <f>0-(SUMIFS('Checkings Register'!E:E,'Checkings Register'!C:C,"&gt;="&amp;O2,'Checkings Register'!C:C,"&lt;="&amp;EOMONTH(O2,0),'Checkings Register'!B:B,"*"&amp;A35&amp;"*"))</f>
        <v>0</v>
      </c>
      <c r="P35" s="49">
        <f t="shared" si="18"/>
        <v>0</v>
      </c>
      <c r="Q35" s="49">
        <f t="shared" si="19"/>
        <v>0</v>
      </c>
      <c r="R35" s="19"/>
    </row>
    <row r="36" spans="1:18" ht="15.75" x14ac:dyDescent="0.3">
      <c r="A36" s="46" t="s">
        <v>88</v>
      </c>
      <c r="B36" s="65"/>
      <c r="C36" s="65">
        <f t="shared" si="15"/>
        <v>0</v>
      </c>
      <c r="D36" s="65">
        <f>0-(SUMIFS('Checkings Register'!E:E,'Checkings Register'!C:C,"&gt;="&amp;D2,'Checkings Register'!C:C,"&lt;="&amp;EOMONTH(D2,0),'Checkings Register'!B:B,"*"&amp;A36&amp;"*"))</f>
        <v>0</v>
      </c>
      <c r="E36" s="65">
        <f>0-(SUMIFS('Checkings Register'!E:E,'Checkings Register'!C:C,"&gt;="&amp;E2,'Checkings Register'!C:C,"&lt;="&amp;EOMONTH(E2,0),'Checkings Register'!B:B,"*"&amp;A36&amp;"*"))</f>
        <v>0</v>
      </c>
      <c r="F36" s="65">
        <f>0-(SUMIFS('Checkings Register'!E:E,'Checkings Register'!C:C,"&gt;="&amp;F2,'Checkings Register'!C:C,"&lt;="&amp;EOMONTH(F2,0),'Checkings Register'!B:B,"*"&amp;A36&amp;"*"))</f>
        <v>0</v>
      </c>
      <c r="G36" s="65">
        <f>0-(SUMIFS('Checkings Register'!E:E,'Checkings Register'!C:C,"&gt;="&amp;G2,'Checkings Register'!C:C,"&lt;="&amp;EOMONTH(G2,0),'Checkings Register'!B:B,"*"&amp;A36&amp;"*"))</f>
        <v>0</v>
      </c>
      <c r="H36" s="65">
        <f>0-(SUMIFS('Checkings Register'!E:E,'Checkings Register'!C:C,"&gt;="&amp;H2,'Checkings Register'!C:C,"&lt;="&amp;EOMONTH(H2,0),'Checkings Register'!B:B,"*"&amp;A36&amp;"*"))</f>
        <v>0</v>
      </c>
      <c r="I36" s="65">
        <f>0-(SUMIFS('Checkings Register'!E:E,'Checkings Register'!C:C,"&gt;="&amp;I2,'Checkings Register'!C:C,"&lt;="&amp;EOMONTH(I2,0),'Checkings Register'!B:B,"*"&amp;A36&amp;"*"))</f>
        <v>0</v>
      </c>
      <c r="J36" s="65">
        <f>0-(SUMIFS('Checkings Register'!E:E,'Checkings Register'!C:C,"&gt;="&amp;J2,'Checkings Register'!C:C,"&lt;="&amp;EOMONTH(J2,0),'Checkings Register'!B:B,"*"&amp;A36&amp;"*"))</f>
        <v>0</v>
      </c>
      <c r="K36" s="65">
        <f>0-(SUMIFS('Checkings Register'!E:E,'Checkings Register'!C:C,"&gt;="&amp;K2,'Checkings Register'!C:C,"&lt;="&amp;EOMONTH(K2,0),'Checkings Register'!B:B,"*"&amp;A36&amp;"*"))</f>
        <v>0</v>
      </c>
      <c r="L36" s="65">
        <f>0-(SUMIFS('Checkings Register'!E:E,'Checkings Register'!C:C,"&gt;="&amp;L2,'Checkings Register'!C:C,"&lt;="&amp;EOMONTH(L2,0),'Checkings Register'!B:B,"*"&amp;A36&amp;"*"))</f>
        <v>0</v>
      </c>
      <c r="M36" s="65">
        <f>0-(SUMIFS('Checkings Register'!E:E,'Checkings Register'!C:C,"&gt;="&amp;M2,'Checkings Register'!C:C,"&lt;="&amp;EOMONTH(M2,0),'Checkings Register'!B:B,"*"&amp;A36&amp;"*"))</f>
        <v>0</v>
      </c>
      <c r="N36" s="65">
        <f>0-(SUMIFS('Checkings Register'!E:E,'Checkings Register'!C:C,"&gt;="&amp;N2,'Checkings Register'!C:C,"&lt;="&amp;EOMONTH(N2,0),'Checkings Register'!B:B,"*"&amp;A36&amp;"*"))</f>
        <v>0</v>
      </c>
      <c r="O36" s="65">
        <f>0-(SUMIFS('Checkings Register'!E:E,'Checkings Register'!C:C,"&gt;="&amp;O2,'Checkings Register'!C:C,"&lt;="&amp;EOMONTH(O2,0),'Checkings Register'!B:B,"*"&amp;A36&amp;"*"))</f>
        <v>0</v>
      </c>
      <c r="P36" s="49">
        <f t="shared" si="18"/>
        <v>0</v>
      </c>
      <c r="Q36" s="49">
        <f t="shared" si="19"/>
        <v>0</v>
      </c>
      <c r="R36" s="19"/>
    </row>
    <row r="37" spans="1:18" ht="15.75" x14ac:dyDescent="0.3">
      <c r="A37" s="46" t="s">
        <v>89</v>
      </c>
      <c r="B37" s="64"/>
      <c r="C37" s="64">
        <f t="shared" si="15"/>
        <v>0</v>
      </c>
      <c r="D37" s="64">
        <f>0-(SUMIFS('Checkings Register'!E:E,'Checkings Register'!C:C,"&gt;="&amp;D2,'Checkings Register'!C:C,"&lt;="&amp;EOMONTH(D2,0),'Checkings Register'!B:B,"*"&amp;A37&amp;"*"))</f>
        <v>0</v>
      </c>
      <c r="E37" s="64">
        <f>0-(SUMIFS('Checkings Register'!E:E,'Checkings Register'!C:C,"&gt;="&amp;E2,'Checkings Register'!C:C,"&lt;="&amp;EOMONTH(E2,0),'Checkings Register'!B:B,"*"&amp;A37&amp;"*"))</f>
        <v>0</v>
      </c>
      <c r="F37" s="64">
        <f>0-(SUMIFS('Checkings Register'!E:E,'Checkings Register'!C:C,"&gt;="&amp;F2,'Checkings Register'!C:C,"&lt;="&amp;EOMONTH(F2,0),'Checkings Register'!B:B,"*"&amp;A37&amp;"*"))</f>
        <v>0</v>
      </c>
      <c r="G37" s="64">
        <f>0-(SUMIFS('Checkings Register'!E:E,'Checkings Register'!C:C,"&gt;="&amp;G2,'Checkings Register'!C:C,"&lt;="&amp;EOMONTH(G2,0),'Checkings Register'!B:B,"*"&amp;A37&amp;"*"))</f>
        <v>0</v>
      </c>
      <c r="H37" s="64">
        <f>0-(SUMIFS('Checkings Register'!E:E,'Checkings Register'!C:C,"&gt;="&amp;H2,'Checkings Register'!C:C,"&lt;="&amp;EOMONTH(H2,0),'Checkings Register'!B:B,"*"&amp;A37&amp;"*"))</f>
        <v>0</v>
      </c>
      <c r="I37" s="64">
        <f>0-(SUMIFS('Checkings Register'!E:E,'Checkings Register'!C:C,"&gt;="&amp;I2,'Checkings Register'!C:C,"&lt;="&amp;EOMONTH(I2,0),'Checkings Register'!B:B,"*"&amp;A37&amp;"*"))</f>
        <v>0</v>
      </c>
      <c r="J37" s="64">
        <f>0-(SUMIFS('Checkings Register'!E:E,'Checkings Register'!C:C,"&gt;="&amp;J2,'Checkings Register'!C:C,"&lt;="&amp;EOMONTH(J2,0),'Checkings Register'!B:B,"*"&amp;A37&amp;"*"))</f>
        <v>0</v>
      </c>
      <c r="K37" s="64">
        <f>0-(SUMIFS('Checkings Register'!E:E,'Checkings Register'!C:C,"&gt;="&amp;K2,'Checkings Register'!C:C,"&lt;="&amp;EOMONTH(K2,0),'Checkings Register'!B:B,"*"&amp;A37&amp;"*"))</f>
        <v>0</v>
      </c>
      <c r="L37" s="64">
        <f>0-(SUMIFS('Checkings Register'!E:E,'Checkings Register'!C:C,"&gt;="&amp;L2,'Checkings Register'!C:C,"&lt;="&amp;EOMONTH(L2,0),'Checkings Register'!B:B,"*"&amp;A37&amp;"*"))</f>
        <v>0</v>
      </c>
      <c r="M37" s="64">
        <f>0-(SUMIFS('Checkings Register'!E:E,'Checkings Register'!C:C,"&gt;="&amp;M2,'Checkings Register'!C:C,"&lt;="&amp;EOMONTH(M2,0),'Checkings Register'!B:B,"*"&amp;A37&amp;"*"))</f>
        <v>0</v>
      </c>
      <c r="N37" s="64">
        <f>0-(SUMIFS('Checkings Register'!E:E,'Checkings Register'!C:C,"&gt;="&amp;N2,'Checkings Register'!C:C,"&lt;="&amp;EOMONTH(N2,0),'Checkings Register'!B:B,"*"&amp;A37&amp;"*"))</f>
        <v>0</v>
      </c>
      <c r="O37" s="64">
        <f>0-(SUMIFS('Checkings Register'!E:E,'Checkings Register'!C:C,"&gt;="&amp;O2,'Checkings Register'!C:C,"&lt;="&amp;EOMONTH(O2,0),'Checkings Register'!B:B,"*"&amp;A37&amp;"*"))</f>
        <v>0</v>
      </c>
      <c r="P37" s="49">
        <f t="shared" si="18"/>
        <v>0</v>
      </c>
      <c r="Q37" s="49">
        <f t="shared" si="19"/>
        <v>0</v>
      </c>
      <c r="R37" s="19"/>
    </row>
    <row r="38" spans="1:18" ht="15.75" x14ac:dyDescent="0.3">
      <c r="A38" s="46" t="s">
        <v>90</v>
      </c>
      <c r="B38" s="65"/>
      <c r="C38" s="65">
        <f t="shared" si="15"/>
        <v>0</v>
      </c>
      <c r="D38" s="65">
        <f>0-(SUMIFS('Checkings Register'!E:E,'Checkings Register'!C:C,"&gt;="&amp;D2,'Checkings Register'!C:C,"&lt;="&amp;EOMONTH(D2,0),'Checkings Register'!B:B,"*"&amp;A38&amp;"*"))</f>
        <v>0</v>
      </c>
      <c r="E38" s="65">
        <f>0-(SUMIFS('Checkings Register'!E:E,'Checkings Register'!C:C,"&gt;="&amp;E2,'Checkings Register'!C:C,"&lt;="&amp;EOMONTH(E2,0),'Checkings Register'!B:B,"*"&amp;A38&amp;"*"))</f>
        <v>0</v>
      </c>
      <c r="F38" s="65">
        <f>0-(SUMIFS('Checkings Register'!E:E,'Checkings Register'!C:C,"&gt;="&amp;F2,'Checkings Register'!C:C,"&lt;="&amp;EOMONTH(F2,0),'Checkings Register'!B:B,"*"&amp;A38&amp;"*"))</f>
        <v>0</v>
      </c>
      <c r="G38" s="65">
        <f>0-(SUMIFS('Checkings Register'!E:E,'Checkings Register'!C:C,"&gt;="&amp;G2,'Checkings Register'!C:C,"&lt;="&amp;EOMONTH(G2,0),'Checkings Register'!B:B,"*"&amp;A38&amp;"*"))</f>
        <v>0</v>
      </c>
      <c r="H38" s="65">
        <f>0-(SUMIFS('Checkings Register'!E:E,'Checkings Register'!C:C,"&gt;="&amp;H2,'Checkings Register'!C:C,"&lt;="&amp;EOMONTH(H2,0),'Checkings Register'!B:B,"*"&amp;A38&amp;"*"))</f>
        <v>0</v>
      </c>
      <c r="I38" s="65">
        <f>0-(SUMIFS('Checkings Register'!E:E,'Checkings Register'!C:C,"&gt;="&amp;I2,'Checkings Register'!C:C,"&lt;="&amp;EOMONTH(I2,0),'Checkings Register'!B:B,"*"&amp;A38&amp;"*"))</f>
        <v>0</v>
      </c>
      <c r="J38" s="65">
        <f>0-(SUMIFS('Checkings Register'!E:E,'Checkings Register'!C:C,"&gt;="&amp;J2,'Checkings Register'!C:C,"&lt;="&amp;EOMONTH(J2,0),'Checkings Register'!B:B,"*"&amp;A38&amp;"*"))</f>
        <v>0</v>
      </c>
      <c r="K38" s="65">
        <f>0-(SUMIFS('Checkings Register'!E:E,'Checkings Register'!C:C,"&gt;="&amp;K2,'Checkings Register'!C:C,"&lt;="&amp;EOMONTH(K2,0),'Checkings Register'!B:B,"*"&amp;A38&amp;"*"))</f>
        <v>0</v>
      </c>
      <c r="L38" s="65">
        <f>0-(SUMIFS('Checkings Register'!E:E,'Checkings Register'!C:C,"&gt;="&amp;L2,'Checkings Register'!C:C,"&lt;="&amp;EOMONTH(L2,0),'Checkings Register'!B:B,"*"&amp;A38&amp;"*"))</f>
        <v>0</v>
      </c>
      <c r="M38" s="65">
        <f>0-(SUMIFS('Checkings Register'!E:E,'Checkings Register'!C:C,"&gt;="&amp;M2,'Checkings Register'!C:C,"&lt;="&amp;EOMONTH(M2,0),'Checkings Register'!B:B,"*"&amp;A38&amp;"*"))</f>
        <v>0</v>
      </c>
      <c r="N38" s="65">
        <f>0-(SUMIFS('Checkings Register'!E:E,'Checkings Register'!C:C,"&gt;="&amp;N2,'Checkings Register'!C:C,"&lt;="&amp;EOMONTH(N2,0),'Checkings Register'!B:B,"*"&amp;A38&amp;"*"))</f>
        <v>0</v>
      </c>
      <c r="O38" s="65">
        <f>0-(SUMIFS('Checkings Register'!E:E,'Checkings Register'!C:C,"&gt;="&amp;O2,'Checkings Register'!C:C,"&lt;="&amp;EOMONTH(O2,0),'Checkings Register'!B:B,"*"&amp;A38&amp;"*"))</f>
        <v>0</v>
      </c>
      <c r="P38" s="49">
        <f t="shared" si="18"/>
        <v>0</v>
      </c>
      <c r="Q38" s="49">
        <f t="shared" si="19"/>
        <v>0</v>
      </c>
      <c r="R38" s="19"/>
    </row>
    <row r="39" spans="1:18" ht="15.75" x14ac:dyDescent="0.3">
      <c r="A39" s="46" t="s">
        <v>91</v>
      </c>
      <c r="B39" s="64"/>
      <c r="C39" s="64">
        <f t="shared" si="15"/>
        <v>0</v>
      </c>
      <c r="D39" s="64">
        <f>0-(SUMIFS('Checkings Register'!E:E,'Checkings Register'!C:C,"&gt;="&amp;D2,'Checkings Register'!C:C,"&lt;="&amp;EOMONTH(D2,0),'Checkings Register'!B:B,"*"&amp;A39&amp;"*"))</f>
        <v>0</v>
      </c>
      <c r="E39" s="64">
        <f>0-(SUMIFS('Checkings Register'!E:E,'Checkings Register'!C:C,"&gt;="&amp;E2,'Checkings Register'!C:C,"&lt;="&amp;EOMONTH(E2,0),'Checkings Register'!B:B,"*"&amp;A39&amp;"*"))</f>
        <v>0</v>
      </c>
      <c r="F39" s="64">
        <f>0-(SUMIFS('Checkings Register'!E:E,'Checkings Register'!C:C,"&gt;="&amp;F2,'Checkings Register'!C:C,"&lt;="&amp;EOMONTH(F2,0),'Checkings Register'!B:B,"*"&amp;A39&amp;"*"))</f>
        <v>0</v>
      </c>
      <c r="G39" s="64">
        <f>0-(SUMIFS('Checkings Register'!E:E,'Checkings Register'!C:C,"&gt;="&amp;G2,'Checkings Register'!C:C,"&lt;="&amp;EOMONTH(G2,0),'Checkings Register'!B:B,"*"&amp;A39&amp;"*"))</f>
        <v>0</v>
      </c>
      <c r="H39" s="64">
        <f>0-(SUMIFS('Checkings Register'!E:E,'Checkings Register'!C:C,"&gt;="&amp;H2,'Checkings Register'!C:C,"&lt;="&amp;EOMONTH(H2,0),'Checkings Register'!B:B,"*"&amp;A39&amp;"*"))</f>
        <v>0</v>
      </c>
      <c r="I39" s="64">
        <f>0-(SUMIFS('Checkings Register'!E:E,'Checkings Register'!C:C,"&gt;="&amp;I2,'Checkings Register'!C:C,"&lt;="&amp;EOMONTH(I2,0),'Checkings Register'!B:B,"*"&amp;A39&amp;"*"))</f>
        <v>0</v>
      </c>
      <c r="J39" s="64">
        <f>0-(SUMIFS('Checkings Register'!E:E,'Checkings Register'!C:C,"&gt;="&amp;J2,'Checkings Register'!C:C,"&lt;="&amp;EOMONTH(J2,0),'Checkings Register'!B:B,"*"&amp;A39&amp;"*"))</f>
        <v>0</v>
      </c>
      <c r="K39" s="64">
        <f>0-(SUMIFS('Checkings Register'!E:E,'Checkings Register'!C:C,"&gt;="&amp;K2,'Checkings Register'!C:C,"&lt;="&amp;EOMONTH(K2,0),'Checkings Register'!B:B,"*"&amp;A39&amp;"*"))</f>
        <v>0</v>
      </c>
      <c r="L39" s="64">
        <f>0-(SUMIFS('Checkings Register'!E:E,'Checkings Register'!C:C,"&gt;="&amp;L2,'Checkings Register'!C:C,"&lt;="&amp;EOMONTH(L2,0),'Checkings Register'!B:B,"*"&amp;A39&amp;"*"))</f>
        <v>0</v>
      </c>
      <c r="M39" s="64">
        <f>0-(SUMIFS('Checkings Register'!E:E,'Checkings Register'!C:C,"&gt;="&amp;M2,'Checkings Register'!C:C,"&lt;="&amp;EOMONTH(M2,0),'Checkings Register'!B:B,"*"&amp;A39&amp;"*"))</f>
        <v>0</v>
      </c>
      <c r="N39" s="64">
        <f>0-(SUMIFS('Checkings Register'!E:E,'Checkings Register'!C:C,"&gt;="&amp;N2,'Checkings Register'!C:C,"&lt;="&amp;EOMONTH(N2,0),'Checkings Register'!B:B,"*"&amp;A39&amp;"*"))</f>
        <v>0</v>
      </c>
      <c r="O39" s="64">
        <f>0-(SUMIFS('Checkings Register'!E:E,'Checkings Register'!C:C,"&gt;="&amp;O2,'Checkings Register'!C:C,"&lt;="&amp;EOMONTH(O2,0),'Checkings Register'!B:B,"*"&amp;A39&amp;"*"))</f>
        <v>0</v>
      </c>
      <c r="P39" s="49">
        <f t="shared" si="18"/>
        <v>0</v>
      </c>
      <c r="Q39" s="49">
        <f t="shared" si="19"/>
        <v>0</v>
      </c>
      <c r="R39" s="19"/>
    </row>
    <row r="40" spans="1:18" ht="15.75" x14ac:dyDescent="0.3">
      <c r="A40" s="46" t="s">
        <v>92</v>
      </c>
      <c r="B40" s="65"/>
      <c r="C40" s="65">
        <f t="shared" si="15"/>
        <v>0</v>
      </c>
      <c r="D40" s="65">
        <f>0-(SUMIFS('Checkings Register'!E:E,'Checkings Register'!C:C,"&gt;="&amp;D2,'Checkings Register'!C:C,"&lt;="&amp;EOMONTH(D2,0),'Checkings Register'!B:B,"*"&amp;A40&amp;"*"))</f>
        <v>0</v>
      </c>
      <c r="E40" s="65">
        <f>0-(SUMIFS('Checkings Register'!E:E,'Checkings Register'!C:C,"&gt;="&amp;E2,'Checkings Register'!C:C,"&lt;="&amp;EOMONTH(E2,0),'Checkings Register'!B:B,"*"&amp;A40&amp;"*"))</f>
        <v>0</v>
      </c>
      <c r="F40" s="65">
        <f>0-(SUMIFS('Checkings Register'!E:E,'Checkings Register'!C:C,"&gt;="&amp;F2,'Checkings Register'!C:C,"&lt;="&amp;EOMONTH(F2,0),'Checkings Register'!B:B,"*"&amp;A40&amp;"*"))</f>
        <v>0</v>
      </c>
      <c r="G40" s="65">
        <f>0-(SUMIFS('Checkings Register'!E:E,'Checkings Register'!C:C,"&gt;="&amp;G2,'Checkings Register'!C:C,"&lt;="&amp;EOMONTH(G2,0),'Checkings Register'!B:B,"*"&amp;A40&amp;"*"))</f>
        <v>0</v>
      </c>
      <c r="H40" s="65">
        <f>0-(SUMIFS('Checkings Register'!E:E,'Checkings Register'!C:C,"&gt;="&amp;H2,'Checkings Register'!C:C,"&lt;="&amp;EOMONTH(H2,0),'Checkings Register'!B:B,"*"&amp;A40&amp;"*"))</f>
        <v>0</v>
      </c>
      <c r="I40" s="65">
        <f>0-(SUMIFS('Checkings Register'!E:E,'Checkings Register'!C:C,"&gt;="&amp;I2,'Checkings Register'!C:C,"&lt;="&amp;EOMONTH(I2,0),'Checkings Register'!B:B,"*"&amp;A40&amp;"*"))</f>
        <v>0</v>
      </c>
      <c r="J40" s="65">
        <f>0-(SUMIFS('Checkings Register'!E:E,'Checkings Register'!C:C,"&gt;="&amp;J2,'Checkings Register'!C:C,"&lt;="&amp;EOMONTH(J2,0),'Checkings Register'!B:B,"*"&amp;A40&amp;"*"))</f>
        <v>0</v>
      </c>
      <c r="K40" s="65">
        <f>0-(SUMIFS('Checkings Register'!E:E,'Checkings Register'!C:C,"&gt;="&amp;K2,'Checkings Register'!C:C,"&lt;="&amp;EOMONTH(K2,0),'Checkings Register'!B:B,"*"&amp;A40&amp;"*"))</f>
        <v>0</v>
      </c>
      <c r="L40" s="65">
        <f>0-(SUMIFS('Checkings Register'!E:E,'Checkings Register'!C:C,"&gt;="&amp;L2,'Checkings Register'!C:C,"&lt;="&amp;EOMONTH(L2,0),'Checkings Register'!B:B,"*"&amp;A40&amp;"*"))</f>
        <v>0</v>
      </c>
      <c r="M40" s="65">
        <f>0-(SUMIFS('Checkings Register'!E:E,'Checkings Register'!C:C,"&gt;="&amp;M2,'Checkings Register'!C:C,"&lt;="&amp;EOMONTH(M2,0),'Checkings Register'!B:B,"*"&amp;A40&amp;"*"))</f>
        <v>0</v>
      </c>
      <c r="N40" s="65">
        <f>0-(SUMIFS('Checkings Register'!E:E,'Checkings Register'!C:C,"&gt;="&amp;N2,'Checkings Register'!C:C,"&lt;="&amp;EOMONTH(N2,0),'Checkings Register'!B:B,"*"&amp;A40&amp;"*"))</f>
        <v>0</v>
      </c>
      <c r="O40" s="65">
        <f>0-(SUMIFS('Checkings Register'!E:E,'Checkings Register'!C:C,"&gt;="&amp;O2,'Checkings Register'!C:C,"&lt;="&amp;EOMONTH(O2,0),'Checkings Register'!B:B,"*"&amp;A40&amp;"*"))</f>
        <v>0</v>
      </c>
      <c r="P40" s="49">
        <f t="shared" si="18"/>
        <v>0</v>
      </c>
      <c r="Q40" s="49">
        <f t="shared" si="19"/>
        <v>0</v>
      </c>
      <c r="R40" s="19"/>
    </row>
    <row r="41" spans="1:18" ht="15.75" x14ac:dyDescent="0.3">
      <c r="A41" s="46" t="s">
        <v>93</v>
      </c>
      <c r="B41" s="64"/>
      <c r="C41" s="64">
        <f t="shared" si="15"/>
        <v>0</v>
      </c>
      <c r="D41" s="64">
        <f>0-(SUMIFS('Checkings Register'!E:E,'Checkings Register'!C:C,"&gt;="&amp;D2,'Checkings Register'!C:C,"&lt;="&amp;EOMONTH(D2,0),'Checkings Register'!B:B,"*"&amp;A41&amp;"*"))</f>
        <v>0</v>
      </c>
      <c r="E41" s="64">
        <f>0-(SUMIFS('Checkings Register'!E:E,'Checkings Register'!C:C,"&gt;="&amp;E2,'Checkings Register'!C:C,"&lt;="&amp;EOMONTH(E2,0),'Checkings Register'!B:B,"*"&amp;A41&amp;"*"))</f>
        <v>0</v>
      </c>
      <c r="F41" s="64">
        <f>0-(SUMIFS('Checkings Register'!E:E,'Checkings Register'!C:C,"&gt;="&amp;F2,'Checkings Register'!C:C,"&lt;="&amp;EOMONTH(F2,0),'Checkings Register'!B:B,"*"&amp;A41&amp;"*"))</f>
        <v>0</v>
      </c>
      <c r="G41" s="64">
        <f>0-(SUMIFS('Checkings Register'!E:E,'Checkings Register'!C:C,"&gt;="&amp;G2,'Checkings Register'!C:C,"&lt;="&amp;EOMONTH(G2,0),'Checkings Register'!B:B,"*"&amp;A41&amp;"*"))</f>
        <v>0</v>
      </c>
      <c r="H41" s="64">
        <f>0-(SUMIFS('Checkings Register'!E:E,'Checkings Register'!C:C,"&gt;="&amp;H2,'Checkings Register'!C:C,"&lt;="&amp;EOMONTH(H2,0),'Checkings Register'!B:B,"*"&amp;A41&amp;"*"))</f>
        <v>0</v>
      </c>
      <c r="I41" s="64">
        <f>0-(SUMIFS('Checkings Register'!E:E,'Checkings Register'!C:C,"&gt;="&amp;I2,'Checkings Register'!C:C,"&lt;="&amp;EOMONTH(I2,0),'Checkings Register'!B:B,"*"&amp;A41&amp;"*"))</f>
        <v>0</v>
      </c>
      <c r="J41" s="64">
        <f>0-(SUMIFS('Checkings Register'!E:E,'Checkings Register'!C:C,"&gt;="&amp;J2,'Checkings Register'!C:C,"&lt;="&amp;EOMONTH(J2,0),'Checkings Register'!B:B,"*"&amp;A41&amp;"*"))</f>
        <v>0</v>
      </c>
      <c r="K41" s="64">
        <f>0-(SUMIFS('Checkings Register'!E:E,'Checkings Register'!C:C,"&gt;="&amp;K2,'Checkings Register'!C:C,"&lt;="&amp;EOMONTH(K2,0),'Checkings Register'!B:B,"*"&amp;A41&amp;"*"))</f>
        <v>0</v>
      </c>
      <c r="L41" s="64">
        <f>0-(SUMIFS('Checkings Register'!E:E,'Checkings Register'!C:C,"&gt;="&amp;L2,'Checkings Register'!C:C,"&lt;="&amp;EOMONTH(L2,0),'Checkings Register'!B:B,"*"&amp;A41&amp;"*"))</f>
        <v>0</v>
      </c>
      <c r="M41" s="64">
        <f>0-(SUMIFS('Checkings Register'!E:E,'Checkings Register'!C:C,"&gt;="&amp;M2,'Checkings Register'!C:C,"&lt;="&amp;EOMONTH(M2,0),'Checkings Register'!B:B,"*"&amp;A41&amp;"*"))</f>
        <v>0</v>
      </c>
      <c r="N41" s="64">
        <f>0-(SUMIFS('Checkings Register'!E:E,'Checkings Register'!C:C,"&gt;="&amp;N2,'Checkings Register'!C:C,"&lt;="&amp;EOMONTH(N2,0),'Checkings Register'!B:B,"*"&amp;A41&amp;"*"))</f>
        <v>0</v>
      </c>
      <c r="O41" s="64">
        <f>0-(SUMIFS('Checkings Register'!E:E,'Checkings Register'!C:C,"&gt;="&amp;O2,'Checkings Register'!C:C,"&lt;="&amp;EOMONTH(O2,0),'Checkings Register'!B:B,"*"&amp;A41&amp;"*"))</f>
        <v>0</v>
      </c>
      <c r="P41" s="49">
        <f t="shared" si="18"/>
        <v>0</v>
      </c>
      <c r="Q41" s="49">
        <f t="shared" si="19"/>
        <v>0</v>
      </c>
      <c r="R41" s="19"/>
    </row>
    <row r="42" spans="1:18" ht="15.75" x14ac:dyDescent="0.3">
      <c r="A42" s="41" t="s">
        <v>31</v>
      </c>
      <c r="B42" s="65">
        <v>0</v>
      </c>
      <c r="C42" s="65">
        <v>0</v>
      </c>
      <c r="D42" s="65">
        <f>SUMIFS('Checkings Register'!F:F,'Checkings Register'!C:C,"&gt;="&amp;D2,'Checkings Register'!C:C,"&lt;="&amp;EOMONTH(D2,0),'Checkings Register'!B:B,"*"&amp;A42&amp;"*")</f>
        <v>0</v>
      </c>
      <c r="E42" s="65">
        <f>SUMIFS('Checkings Register'!F:F,'Checkings Register'!C:C,"&gt;="&amp;E2,'Checkings Register'!C:C,"&lt;="&amp;EOMONTH(E2,0),'Checkings Register'!B:B,"*"&amp;A42&amp;"*")</f>
        <v>0</v>
      </c>
      <c r="F42" s="65">
        <f>SUMIFS('Checkings Register'!F:F,'Checkings Register'!C:C,"&gt;="&amp;F2,'Checkings Register'!C:C,"&lt;="&amp;EOMONTH(F2,0),'Checkings Register'!B:B,"*"&amp;A42&amp;"*")</f>
        <v>0</v>
      </c>
      <c r="G42" s="65">
        <f>SUMIFS('Checkings Register'!F:F,'Checkings Register'!C:C,"&gt;="&amp;G2,'Checkings Register'!C:C,"&lt;="&amp;EOMONTH(G2,0),'Checkings Register'!B:B,"*"&amp;A42&amp;"*")</f>
        <v>0</v>
      </c>
      <c r="H42" s="65">
        <f>SUMIFS('Checkings Register'!F:F,'Checkings Register'!C:C,"&gt;="&amp;H2,'Checkings Register'!C:C,"&lt;="&amp;EOMONTH(H2,0),'Checkings Register'!B:B,"*"&amp;A42&amp;"*")</f>
        <v>0</v>
      </c>
      <c r="I42" s="65">
        <f>SUMIFS('Checkings Register'!F:F,'Checkings Register'!C:C,"&gt;="&amp;I2,'Checkings Register'!C:C,"&lt;="&amp;EOMONTH(I2,0),'Checkings Register'!B:B,"*"&amp;A42&amp;"*")</f>
        <v>0</v>
      </c>
      <c r="J42" s="65">
        <f>SUMIFS('Checkings Register'!F:F,'Checkings Register'!C:C,"&gt;="&amp;J2,'Checkings Register'!C:C,"&lt;="&amp;EOMONTH(J2,0),'Checkings Register'!B:B,"*"&amp;A42&amp;"*")</f>
        <v>0</v>
      </c>
      <c r="K42" s="65">
        <f>SUMIFS('Checkings Register'!F:F,'Checkings Register'!C:C,"&gt;="&amp;K2,'Checkings Register'!C:C,"&lt;="&amp;EOMONTH(K2,0),'Checkings Register'!B:B,"*"&amp;A42&amp;"*")</f>
        <v>0</v>
      </c>
      <c r="L42" s="65">
        <f>SUMIFS('Checkings Register'!F:F,'Checkings Register'!C:C,"&gt;="&amp;L2,'Checkings Register'!C:C,"&lt;="&amp;EOMONTH(L2,0),'Checkings Register'!B:B,"*"&amp;A42&amp;"*")</f>
        <v>0</v>
      </c>
      <c r="M42" s="65">
        <f>SUMIFS('Checkings Register'!F:F,'Checkings Register'!C:C,"&gt;="&amp;M2,'Checkings Register'!C:C,"&lt;="&amp;EOMONTH(M2,0),'Checkings Register'!B:B,"*"&amp;A42&amp;"*")</f>
        <v>0</v>
      </c>
      <c r="N42" s="65">
        <f>SUMIFS('Checkings Register'!F:F,'Checkings Register'!C:C,"&gt;="&amp;N2,'Checkings Register'!C:C,"&lt;="&amp;EOMONTH(N2,0),'Checkings Register'!B:B,"*"&amp;A42&amp;"*")</f>
        <v>0</v>
      </c>
      <c r="O42" s="65">
        <f>SUMIFS('Checkings Register'!F:F,'Checkings Register'!C:C,"&gt;="&amp;O2,'Checkings Register'!C:C,"&lt;="&amp;EOMONTH(O2,0),'Checkings Register'!B:B,"*"&amp;A42&amp;"*")</f>
        <v>0</v>
      </c>
      <c r="P42" s="49">
        <f t="shared" si="4"/>
        <v>0</v>
      </c>
      <c r="Q42" s="49">
        <f t="shared" si="5"/>
        <v>0</v>
      </c>
      <c r="R42" s="19"/>
    </row>
    <row r="43" spans="1:18" ht="15.75" x14ac:dyDescent="0.3">
      <c r="A43" s="41" t="s">
        <v>30</v>
      </c>
      <c r="B43" s="64">
        <v>0</v>
      </c>
      <c r="C43" s="64">
        <v>0</v>
      </c>
      <c r="D43" s="64">
        <f>0-(SUMIFS('Checkings Register'!E:E,'Checkings Register'!C:C,"&gt;="&amp;D2,'Checkings Register'!C:C,"&lt;="&amp;EOMONTH(D2,0),'Checkings Register'!B:B,"*"&amp;A43&amp;"*"))</f>
        <v>-975.1</v>
      </c>
      <c r="E43" s="64">
        <f>0-(SUMIFS('Checkings Register'!E:E,'Checkings Register'!C:C,"&gt;="&amp;E2,'Checkings Register'!C:C,"&lt;="&amp;EOMONTH(E2,0),'Checkings Register'!B:B,"*"&amp;A43&amp;"*"))</f>
        <v>0</v>
      </c>
      <c r="F43" s="64">
        <f>0-(SUMIFS('Checkings Register'!E:E,'Checkings Register'!C:C,"&gt;="&amp;F2,'Checkings Register'!C:C,"&lt;="&amp;EOMONTH(F2,0),'Checkings Register'!B:B,"*"&amp;A43&amp;"*"))</f>
        <v>0</v>
      </c>
      <c r="G43" s="64">
        <f>0-(SUMIFS('Checkings Register'!E:E,'Checkings Register'!C:C,"&gt;="&amp;G2,'Checkings Register'!C:C,"&lt;="&amp;EOMONTH(G2,0),'Checkings Register'!B:B,"*"&amp;A43&amp;"*"))</f>
        <v>0</v>
      </c>
      <c r="H43" s="64">
        <f>0-(SUMIFS('Checkings Register'!E:E,'Checkings Register'!C:C,"&gt;="&amp;H2,'Checkings Register'!C:C,"&lt;="&amp;EOMONTH(H2,0),'Checkings Register'!B:B,"*"&amp;A43&amp;"*"))</f>
        <v>0</v>
      </c>
      <c r="I43" s="64">
        <f>0-(SUMIFS('Checkings Register'!E:E,'Checkings Register'!C:C,"&gt;="&amp;I2,'Checkings Register'!C:C,"&lt;="&amp;EOMONTH(I2,0),'Checkings Register'!B:B,"*"&amp;A43&amp;"*"))</f>
        <v>0</v>
      </c>
      <c r="J43" s="64">
        <f>0-(SUMIFS('Checkings Register'!E:E,'Checkings Register'!C:C,"&gt;="&amp;J2,'Checkings Register'!C:C,"&lt;="&amp;EOMONTH(J2,0),'Checkings Register'!B:B,"*"&amp;A43&amp;"*"))</f>
        <v>0</v>
      </c>
      <c r="K43" s="64">
        <f>0-(SUMIFS('Checkings Register'!E:E,'Checkings Register'!C:C,"&gt;="&amp;K2,'Checkings Register'!C:C,"&lt;="&amp;EOMONTH(K2,0),'Checkings Register'!B:B,"*"&amp;A43&amp;"*"))</f>
        <v>0</v>
      </c>
      <c r="L43" s="64">
        <f>0-(SUMIFS('Checkings Register'!E:E,'Checkings Register'!C:C,"&gt;="&amp;L2,'Checkings Register'!C:C,"&lt;="&amp;EOMONTH(L2,0),'Checkings Register'!B:B,"*"&amp;A43&amp;"*"))</f>
        <v>0</v>
      </c>
      <c r="M43" s="64">
        <f>0-(SUMIFS('Checkings Register'!E:E,'Checkings Register'!C:C,"&gt;="&amp;M2,'Checkings Register'!C:C,"&lt;="&amp;EOMONTH(M2,0),'Checkings Register'!B:B,"*"&amp;A43&amp;"*"))</f>
        <v>0</v>
      </c>
      <c r="N43" s="64">
        <f>0-(SUMIFS('Checkings Register'!E:E,'Checkings Register'!C:C,"&gt;="&amp;N2,'Checkings Register'!C:C,"&lt;="&amp;EOMONTH(N2,0),'Checkings Register'!B:B,"*"&amp;A43&amp;"*"))</f>
        <v>0</v>
      </c>
      <c r="O43" s="64">
        <f>0-(SUMIFS('Checkings Register'!E:E,'Checkings Register'!C:C,"&gt;="&amp;O2,'Checkings Register'!C:C,"&lt;="&amp;EOMONTH(O2,0),'Checkings Register'!B:B,"*"&amp;A43&amp;"*"))</f>
        <v>0</v>
      </c>
      <c r="P43" s="49">
        <f t="shared" si="4"/>
        <v>-975.1</v>
      </c>
      <c r="Q43" s="49">
        <f t="shared" si="5"/>
        <v>-81.25833333333334</v>
      </c>
      <c r="R43" s="19"/>
    </row>
    <row r="44" spans="1:18" ht="23.25" customHeight="1" x14ac:dyDescent="0.3">
      <c r="A44" s="90" t="s">
        <v>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19"/>
    </row>
    <row r="45" spans="1:18" ht="15.75" x14ac:dyDescent="0.3">
      <c r="A45" s="50" t="s">
        <v>23</v>
      </c>
      <c r="B45" s="64">
        <f>SUM(B4:B13)</f>
        <v>3500.1</v>
      </c>
      <c r="C45" s="64">
        <f t="shared" ref="C45:O45" si="20">SUM(C4:C13)</f>
        <v>42001.2</v>
      </c>
      <c r="D45" s="64">
        <f t="shared" si="20"/>
        <v>3500.1</v>
      </c>
      <c r="E45" s="64">
        <f t="shared" si="20"/>
        <v>0</v>
      </c>
      <c r="F45" s="64">
        <f t="shared" si="20"/>
        <v>0</v>
      </c>
      <c r="G45" s="64">
        <f t="shared" si="20"/>
        <v>0</v>
      </c>
      <c r="H45" s="64">
        <f t="shared" si="20"/>
        <v>0</v>
      </c>
      <c r="I45" s="64">
        <f t="shared" si="20"/>
        <v>0</v>
      </c>
      <c r="J45" s="64">
        <f t="shared" si="20"/>
        <v>0</v>
      </c>
      <c r="K45" s="64">
        <f t="shared" si="20"/>
        <v>0</v>
      </c>
      <c r="L45" s="64">
        <f t="shared" si="20"/>
        <v>0</v>
      </c>
      <c r="M45" s="64">
        <f t="shared" si="20"/>
        <v>0</v>
      </c>
      <c r="N45" s="64">
        <f t="shared" si="20"/>
        <v>0</v>
      </c>
      <c r="O45" s="64">
        <f t="shared" si="20"/>
        <v>0</v>
      </c>
      <c r="P45" s="49">
        <f>SUM(D45:O45)</f>
        <v>3500.1</v>
      </c>
      <c r="Q45" s="49">
        <f t="shared" si="5"/>
        <v>291.67500000000001</v>
      </c>
      <c r="R45" s="19"/>
    </row>
    <row r="46" spans="1:18" ht="15.75" x14ac:dyDescent="0.3">
      <c r="A46" s="50" t="s">
        <v>24</v>
      </c>
      <c r="B46" s="65">
        <f>SUM(B14:B41)</f>
        <v>-2525</v>
      </c>
      <c r="C46" s="65">
        <f t="shared" ref="C46:O46" si="21">SUM(C14:C41)</f>
        <v>-30300</v>
      </c>
      <c r="D46" s="65">
        <f t="shared" si="21"/>
        <v>-2525</v>
      </c>
      <c r="E46" s="65">
        <f t="shared" si="21"/>
        <v>0</v>
      </c>
      <c r="F46" s="65">
        <f t="shared" si="21"/>
        <v>0</v>
      </c>
      <c r="G46" s="65">
        <f t="shared" si="21"/>
        <v>0</v>
      </c>
      <c r="H46" s="65">
        <f t="shared" si="21"/>
        <v>0</v>
      </c>
      <c r="I46" s="65">
        <f t="shared" si="21"/>
        <v>0</v>
      </c>
      <c r="J46" s="65">
        <f t="shared" si="21"/>
        <v>0</v>
      </c>
      <c r="K46" s="65">
        <f t="shared" si="21"/>
        <v>0</v>
      </c>
      <c r="L46" s="65">
        <f t="shared" si="21"/>
        <v>0</v>
      </c>
      <c r="M46" s="65">
        <f t="shared" si="21"/>
        <v>0</v>
      </c>
      <c r="N46" s="65">
        <f t="shared" si="21"/>
        <v>0</v>
      </c>
      <c r="O46" s="65">
        <f t="shared" si="21"/>
        <v>0</v>
      </c>
      <c r="P46" s="49">
        <f>SUM(D46:O46)</f>
        <v>-2525</v>
      </c>
      <c r="Q46" s="49">
        <f>AVERAGE(D46:O46)</f>
        <v>-210.41666666666666</v>
      </c>
      <c r="R46" s="19"/>
    </row>
    <row r="47" spans="1:18" ht="27.75" customHeight="1" x14ac:dyDescent="0.3">
      <c r="A47" s="51" t="s">
        <v>36</v>
      </c>
      <c r="B47" s="66">
        <f t="shared" ref="B47:O47" si="22">SUM(B45:B46)</f>
        <v>975.09999999999991</v>
      </c>
      <c r="C47" s="66">
        <f t="shared" si="22"/>
        <v>11701.199999999997</v>
      </c>
      <c r="D47" s="66">
        <f t="shared" si="22"/>
        <v>975.09999999999991</v>
      </c>
      <c r="E47" s="66">
        <f t="shared" si="22"/>
        <v>0</v>
      </c>
      <c r="F47" s="66">
        <f t="shared" si="22"/>
        <v>0</v>
      </c>
      <c r="G47" s="66">
        <f t="shared" si="22"/>
        <v>0</v>
      </c>
      <c r="H47" s="66">
        <f t="shared" si="22"/>
        <v>0</v>
      </c>
      <c r="I47" s="66">
        <f t="shared" si="22"/>
        <v>0</v>
      </c>
      <c r="J47" s="66">
        <f t="shared" si="22"/>
        <v>0</v>
      </c>
      <c r="K47" s="66">
        <f t="shared" si="22"/>
        <v>0</v>
      </c>
      <c r="L47" s="66">
        <f t="shared" si="22"/>
        <v>0</v>
      </c>
      <c r="M47" s="66">
        <f t="shared" si="22"/>
        <v>0</v>
      </c>
      <c r="N47" s="66">
        <f t="shared" si="22"/>
        <v>0</v>
      </c>
      <c r="O47" s="66">
        <f t="shared" si="22"/>
        <v>0</v>
      </c>
      <c r="P47" s="49">
        <f>SUM(D47:O47)</f>
        <v>975.09999999999991</v>
      </c>
      <c r="Q47" s="49">
        <f t="shared" si="5"/>
        <v>81.258333333333326</v>
      </c>
      <c r="R47" s="19"/>
    </row>
    <row r="48" spans="1:18" ht="23.25" customHeight="1" x14ac:dyDescent="0.3">
      <c r="A48" s="90" t="s">
        <v>20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19"/>
    </row>
    <row r="49" spans="1:18" ht="16.5" x14ac:dyDescent="0.3">
      <c r="A49" s="91" t="s">
        <v>41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19"/>
    </row>
    <row r="50" spans="1:18" ht="15.75" x14ac:dyDescent="0.3">
      <c r="A50" s="48" t="s">
        <v>50</v>
      </c>
      <c r="B50" s="64">
        <v>600</v>
      </c>
      <c r="C50" s="64">
        <f>YTD!$B50*12</f>
        <v>7200</v>
      </c>
      <c r="D50" s="64">
        <v>600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49">
        <f>SUM(D50:O50)</f>
        <v>600</v>
      </c>
      <c r="Q50" s="49">
        <f>AVERAGE(D50:O50)</f>
        <v>600</v>
      </c>
      <c r="R50" s="19"/>
    </row>
    <row r="51" spans="1:18" ht="15.75" x14ac:dyDescent="0.3">
      <c r="A51" s="48" t="s">
        <v>51</v>
      </c>
      <c r="B51" s="65">
        <v>375.1</v>
      </c>
      <c r="C51" s="65">
        <f>YTD!$B51*12</f>
        <v>4501.2000000000007</v>
      </c>
      <c r="D51" s="65">
        <v>375.1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49">
        <f>SUM(D51:O51)</f>
        <v>375.1</v>
      </c>
      <c r="Q51" s="49">
        <f>AVERAGE(D51:O51)</f>
        <v>375.1</v>
      </c>
      <c r="R51" s="19"/>
    </row>
    <row r="52" spans="1:18" ht="16.5" thickBot="1" x14ac:dyDescent="0.35">
      <c r="A52" s="43" t="s">
        <v>52</v>
      </c>
      <c r="B52" s="47">
        <f>SUM(B50:B51)</f>
        <v>975.1</v>
      </c>
      <c r="C52" s="47">
        <f>YTD!$B52*12</f>
        <v>11701.2</v>
      </c>
      <c r="D52" s="47">
        <f>SUM(D50:D51)</f>
        <v>975.1</v>
      </c>
      <c r="E52" s="47">
        <f t="shared" ref="E52:O52" si="23">SUM(E50:E51)</f>
        <v>0</v>
      </c>
      <c r="F52" s="47">
        <f t="shared" si="23"/>
        <v>0</v>
      </c>
      <c r="G52" s="47">
        <f t="shared" si="23"/>
        <v>0</v>
      </c>
      <c r="H52" s="47">
        <f t="shared" si="23"/>
        <v>0</v>
      </c>
      <c r="I52" s="47">
        <f t="shared" si="23"/>
        <v>0</v>
      </c>
      <c r="J52" s="47">
        <f t="shared" si="23"/>
        <v>0</v>
      </c>
      <c r="K52" s="47">
        <f t="shared" si="23"/>
        <v>0</v>
      </c>
      <c r="L52" s="47">
        <f t="shared" si="23"/>
        <v>0</v>
      </c>
      <c r="M52" s="47">
        <f t="shared" si="23"/>
        <v>0</v>
      </c>
      <c r="N52" s="47">
        <f t="shared" si="23"/>
        <v>0</v>
      </c>
      <c r="O52" s="47">
        <f t="shared" si="23"/>
        <v>0</v>
      </c>
      <c r="P52" s="85">
        <f>SUM(P50:P51)</f>
        <v>975.1</v>
      </c>
      <c r="Q52" s="85">
        <f>AVERAGE(D52:O52)</f>
        <v>81.25833333333334</v>
      </c>
      <c r="R52" s="19"/>
    </row>
    <row r="53" spans="1:18" ht="19.5" customHeight="1" x14ac:dyDescent="0.3">
      <c r="A53" s="56" t="s">
        <v>11</v>
      </c>
      <c r="B53" s="57" t="s">
        <v>0</v>
      </c>
      <c r="C53" s="58" t="s">
        <v>5</v>
      </c>
      <c r="D53" s="52"/>
      <c r="E53" s="18"/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6.5" x14ac:dyDescent="0.3">
      <c r="A54" s="63" t="s">
        <v>40</v>
      </c>
      <c r="B54" s="67">
        <f>0-P43-P42</f>
        <v>975.1</v>
      </c>
      <c r="C54" s="68">
        <f>B54/B61</f>
        <v>0.27859204022742207</v>
      </c>
      <c r="D54" s="69"/>
      <c r="E54" s="70"/>
      <c r="F54" s="70"/>
      <c r="G54" s="70"/>
      <c r="H54" s="70"/>
      <c r="I54" s="70"/>
      <c r="J54" s="2"/>
      <c r="K54" s="2"/>
      <c r="L54" s="2"/>
      <c r="M54" s="2"/>
      <c r="N54" s="2"/>
      <c r="O54" s="1"/>
      <c r="P54" s="1"/>
      <c r="Q54" s="19"/>
      <c r="R54" s="19"/>
    </row>
    <row r="55" spans="1:18" ht="16.5" x14ac:dyDescent="0.3">
      <c r="A55" s="63" t="s">
        <v>14</v>
      </c>
      <c r="B55" s="67">
        <f>0-(P22+P28+P31+P29+P30)</f>
        <v>650</v>
      </c>
      <c r="C55" s="68">
        <f>B55/B61</f>
        <v>0.18570897974343592</v>
      </c>
      <c r="D55" s="69"/>
      <c r="E55" s="70"/>
      <c r="F55" s="70"/>
      <c r="G55" s="70"/>
      <c r="H55" s="70"/>
      <c r="I55" s="70"/>
      <c r="J55" s="2"/>
      <c r="K55" s="2"/>
      <c r="L55" s="2"/>
      <c r="M55" s="2"/>
      <c r="N55" s="2"/>
      <c r="O55" s="1"/>
      <c r="P55" s="1"/>
      <c r="Q55" s="19"/>
      <c r="R55" s="19"/>
    </row>
    <row r="56" spans="1:18" ht="16.5" x14ac:dyDescent="0.3">
      <c r="A56" s="63" t="s">
        <v>15</v>
      </c>
      <c r="B56" s="67">
        <f>0-P27</f>
        <v>250</v>
      </c>
      <c r="C56" s="68">
        <f>B56/B61</f>
        <v>7.1426530670552268E-2</v>
      </c>
      <c r="D56" s="69"/>
      <c r="E56" s="70"/>
      <c r="F56" s="70"/>
      <c r="G56" s="70"/>
      <c r="H56" s="70"/>
      <c r="I56" s="70"/>
      <c r="J56" s="2"/>
      <c r="K56" s="2"/>
      <c r="L56" s="2"/>
      <c r="M56" s="2"/>
      <c r="N56" s="2"/>
      <c r="O56" s="1"/>
      <c r="P56" s="1"/>
      <c r="Q56" s="19"/>
      <c r="R56" s="19"/>
    </row>
    <row r="57" spans="1:18" ht="16.5" x14ac:dyDescent="0.3">
      <c r="A57" s="63" t="s">
        <v>4</v>
      </c>
      <c r="B57" s="67">
        <f>0-(P21+P16+P17+P15+P18+P26)</f>
        <v>530</v>
      </c>
      <c r="C57" s="68">
        <f>B57/B61</f>
        <v>0.15142424502157081</v>
      </c>
      <c r="D57" s="69"/>
      <c r="E57" s="70"/>
      <c r="F57" s="70"/>
      <c r="G57" s="70"/>
      <c r="H57" s="70"/>
      <c r="I57" s="70"/>
      <c r="J57" s="2"/>
      <c r="K57" s="2"/>
      <c r="L57" s="2"/>
      <c r="M57" s="2"/>
      <c r="N57" s="2"/>
      <c r="O57" s="1"/>
      <c r="P57" s="1"/>
      <c r="Q57" s="19"/>
      <c r="R57" s="19"/>
    </row>
    <row r="58" spans="1:18" ht="16.5" x14ac:dyDescent="0.3">
      <c r="A58" s="63" t="s">
        <v>18</v>
      </c>
      <c r="B58" s="67">
        <f>0-(P19+P20)</f>
        <v>350</v>
      </c>
      <c r="C58" s="68">
        <f>B58/B61</f>
        <v>9.9997142938773181E-2</v>
      </c>
      <c r="D58" s="69"/>
      <c r="E58" s="70"/>
      <c r="F58" s="70"/>
      <c r="G58" s="70"/>
      <c r="H58" s="70"/>
      <c r="I58" s="70"/>
      <c r="J58" s="2"/>
      <c r="K58" s="2"/>
      <c r="L58" s="2"/>
      <c r="M58" s="2"/>
      <c r="N58" s="2"/>
      <c r="O58" s="1"/>
      <c r="P58" s="1"/>
      <c r="Q58" s="19"/>
      <c r="R58" s="19"/>
    </row>
    <row r="59" spans="1:18" ht="16.5" x14ac:dyDescent="0.3">
      <c r="A59" s="63" t="s">
        <v>12</v>
      </c>
      <c r="B59" s="67">
        <f>0-(P14)</f>
        <v>500</v>
      </c>
      <c r="C59" s="68">
        <f>B59/B61</f>
        <v>0.14285306134110454</v>
      </c>
      <c r="D59" s="69"/>
      <c r="E59" s="70"/>
      <c r="F59" s="70"/>
      <c r="G59" s="70"/>
      <c r="H59" s="70"/>
      <c r="I59" s="70"/>
      <c r="J59" s="2"/>
      <c r="K59" s="2"/>
      <c r="L59" s="2"/>
      <c r="M59" s="2"/>
      <c r="N59" s="2"/>
      <c r="O59" s="1"/>
      <c r="P59" s="1"/>
      <c r="Q59" s="19"/>
      <c r="R59" s="19"/>
    </row>
    <row r="60" spans="1:18" ht="16.5" x14ac:dyDescent="0.3">
      <c r="A60" s="63" t="s">
        <v>19</v>
      </c>
      <c r="B60" s="67">
        <f>0-(P24+P23+P25)</f>
        <v>245</v>
      </c>
      <c r="C60" s="68">
        <f>B60/B61</f>
        <v>6.9998000057141227E-2</v>
      </c>
      <c r="D60" s="69"/>
      <c r="E60" s="70"/>
      <c r="F60" s="70"/>
      <c r="G60" s="70"/>
      <c r="H60" s="70"/>
      <c r="I60" s="70"/>
      <c r="J60" s="2"/>
      <c r="K60" s="2"/>
      <c r="L60" s="2"/>
      <c r="M60" s="2"/>
      <c r="N60" s="2"/>
      <c r="O60" s="1"/>
      <c r="P60" s="1"/>
      <c r="Q60" s="19"/>
      <c r="R60" s="19"/>
    </row>
    <row r="61" spans="1:18" ht="16.5" x14ac:dyDescent="0.3">
      <c r="A61" s="59" t="s">
        <v>3</v>
      </c>
      <c r="B61" s="71">
        <f>SUM(B54:B60)</f>
        <v>3500.1</v>
      </c>
      <c r="C61" s="72">
        <f>B61/B61</f>
        <v>1</v>
      </c>
      <c r="D61" s="69"/>
      <c r="E61" s="70"/>
      <c r="F61" s="70"/>
      <c r="G61" s="70"/>
      <c r="H61" s="70"/>
      <c r="I61" s="70"/>
      <c r="J61" s="2"/>
      <c r="K61" s="2"/>
      <c r="L61" s="2"/>
      <c r="M61" s="2"/>
      <c r="N61" s="2"/>
      <c r="O61" s="1"/>
      <c r="P61" s="1"/>
      <c r="Q61" s="19"/>
      <c r="R61" s="19"/>
    </row>
    <row r="62" spans="1:18" ht="20.25" customHeight="1" x14ac:dyDescent="0.3">
      <c r="A62" s="60" t="s">
        <v>16</v>
      </c>
      <c r="B62" s="55" t="s">
        <v>0</v>
      </c>
      <c r="C62" s="61" t="s">
        <v>5</v>
      </c>
      <c r="D62" s="52"/>
      <c r="E62" s="17"/>
      <c r="F62" s="17"/>
      <c r="G62" s="17"/>
      <c r="H62" s="17"/>
      <c r="I62" s="17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6.5" x14ac:dyDescent="0.3">
      <c r="A63" s="63" t="s">
        <v>40</v>
      </c>
      <c r="B63" s="67">
        <f>C50+C51</f>
        <v>11701.2</v>
      </c>
      <c r="C63" s="68">
        <f>B63/B70</f>
        <v>0.27859204022742212</v>
      </c>
      <c r="D63" s="69"/>
      <c r="E63" s="70"/>
      <c r="F63" s="70"/>
      <c r="G63" s="70"/>
      <c r="H63" s="70"/>
      <c r="I63" s="70"/>
      <c r="J63" s="2"/>
      <c r="K63" s="2"/>
      <c r="L63" s="2"/>
      <c r="M63" s="2"/>
      <c r="N63" s="2"/>
      <c r="O63" s="1"/>
      <c r="P63" s="1"/>
      <c r="Q63" s="19"/>
      <c r="R63" s="19"/>
    </row>
    <row r="64" spans="1:18" ht="16.5" x14ac:dyDescent="0.3">
      <c r="A64" s="63" t="s">
        <v>14</v>
      </c>
      <c r="B64" s="67">
        <f>0-(C22+C28+C30+C31+C29)</f>
        <v>7800</v>
      </c>
      <c r="C64" s="68">
        <f>B64/B70</f>
        <v>0.18570897974343592</v>
      </c>
      <c r="D64" s="69"/>
      <c r="E64" s="70"/>
      <c r="F64" s="70"/>
      <c r="G64" s="70"/>
      <c r="H64" s="70"/>
      <c r="I64" s="70"/>
      <c r="J64" s="2"/>
      <c r="K64" s="2"/>
      <c r="L64" s="2"/>
      <c r="M64" s="2"/>
      <c r="N64" s="2"/>
      <c r="O64" s="1"/>
      <c r="P64" s="1"/>
      <c r="Q64" s="19"/>
      <c r="R64" s="19"/>
    </row>
    <row r="65" spans="1:18" ht="16.5" x14ac:dyDescent="0.3">
      <c r="A65" s="63" t="s">
        <v>15</v>
      </c>
      <c r="B65" s="67">
        <f>0-C27</f>
        <v>3000</v>
      </c>
      <c r="C65" s="68">
        <f>B65/B70</f>
        <v>7.1426530670552268E-2</v>
      </c>
      <c r="D65" s="69"/>
      <c r="E65" s="70"/>
      <c r="F65" s="70"/>
      <c r="G65" s="70"/>
      <c r="H65" s="70"/>
      <c r="I65" s="70"/>
      <c r="J65" s="2"/>
      <c r="K65" s="2"/>
      <c r="L65" s="2"/>
      <c r="M65" s="2"/>
      <c r="N65" s="2"/>
      <c r="O65" s="1"/>
      <c r="P65" s="1"/>
      <c r="Q65" s="19"/>
      <c r="R65" s="19"/>
    </row>
    <row r="66" spans="1:18" ht="16.5" x14ac:dyDescent="0.3">
      <c r="A66" s="63" t="s">
        <v>4</v>
      </c>
      <c r="B66" s="67">
        <f>0-(C21+C16+C17+C15+C18+C26)</f>
        <v>6360</v>
      </c>
      <c r="C66" s="68">
        <f>B66/B70</f>
        <v>0.15142424502157081</v>
      </c>
      <c r="D66" s="69"/>
      <c r="E66" s="70"/>
      <c r="F66" s="70"/>
      <c r="G66" s="70"/>
      <c r="H66" s="70"/>
      <c r="I66" s="70"/>
      <c r="J66" s="2"/>
      <c r="K66" s="2"/>
      <c r="L66" s="2"/>
      <c r="M66" s="2"/>
      <c r="N66" s="2"/>
      <c r="O66" s="1"/>
      <c r="P66" s="1"/>
      <c r="Q66" s="19"/>
      <c r="R66" s="19"/>
    </row>
    <row r="67" spans="1:18" ht="16.5" x14ac:dyDescent="0.3">
      <c r="A67" s="63" t="s">
        <v>18</v>
      </c>
      <c r="B67" s="67">
        <f>0-(C19+C20)</f>
        <v>4200</v>
      </c>
      <c r="C67" s="68">
        <f>B67/B70</f>
        <v>9.9997142938773181E-2</v>
      </c>
      <c r="D67" s="69"/>
      <c r="E67" s="70"/>
      <c r="F67" s="70"/>
      <c r="G67" s="70"/>
      <c r="H67" s="70"/>
      <c r="I67" s="70"/>
      <c r="J67" s="2"/>
      <c r="K67" s="2"/>
      <c r="L67" s="2"/>
      <c r="M67" s="2"/>
      <c r="N67" s="2"/>
      <c r="O67" s="1"/>
      <c r="P67" s="1"/>
      <c r="Q67" s="19"/>
      <c r="R67" s="19"/>
    </row>
    <row r="68" spans="1:18" ht="16.5" x14ac:dyDescent="0.3">
      <c r="A68" s="63" t="s">
        <v>12</v>
      </c>
      <c r="B68" s="67">
        <f>0-(C14)</f>
        <v>6000</v>
      </c>
      <c r="C68" s="68">
        <f>B68/B70</f>
        <v>0.14285306134110454</v>
      </c>
      <c r="D68" s="69"/>
      <c r="E68" s="70"/>
      <c r="F68" s="70"/>
      <c r="G68" s="70"/>
      <c r="H68" s="70"/>
      <c r="I68" s="70"/>
      <c r="J68" s="2"/>
      <c r="K68" s="2"/>
      <c r="L68" s="2"/>
      <c r="M68" s="2"/>
      <c r="N68" s="2"/>
      <c r="O68" s="1"/>
      <c r="P68" s="1"/>
      <c r="Q68" s="19"/>
      <c r="R68" s="19"/>
    </row>
    <row r="69" spans="1:18" ht="16.5" x14ac:dyDescent="0.3">
      <c r="A69" s="63" t="s">
        <v>19</v>
      </c>
      <c r="B69" s="67">
        <f>0-(C24+C23+C25)</f>
        <v>2940</v>
      </c>
      <c r="C69" s="68">
        <f>B69/B70</f>
        <v>6.9998000057141227E-2</v>
      </c>
      <c r="D69" s="69"/>
      <c r="E69" s="70"/>
      <c r="F69" s="70"/>
      <c r="G69" s="70"/>
      <c r="H69" s="70"/>
      <c r="I69" s="70"/>
      <c r="J69" s="2"/>
      <c r="K69" s="2"/>
      <c r="L69" s="2"/>
      <c r="M69" s="2"/>
      <c r="N69" s="2"/>
      <c r="O69" s="1"/>
      <c r="P69" s="1"/>
      <c r="Q69" s="19"/>
      <c r="R69" s="19"/>
    </row>
    <row r="70" spans="1:18" ht="17.25" thickBot="1" x14ac:dyDescent="0.35">
      <c r="A70" s="62" t="s">
        <v>3</v>
      </c>
      <c r="B70" s="73">
        <f>SUM(B63:B69)</f>
        <v>42001.2</v>
      </c>
      <c r="C70" s="74">
        <f>B70/B70</f>
        <v>1</v>
      </c>
      <c r="D70" s="69"/>
      <c r="E70" s="70"/>
      <c r="F70" s="70"/>
      <c r="G70" s="70"/>
      <c r="H70" s="70"/>
      <c r="I70" s="70"/>
      <c r="J70" s="2"/>
      <c r="K70" s="2"/>
      <c r="L70" s="2"/>
      <c r="M70" s="2"/>
      <c r="N70" s="2"/>
      <c r="O70" s="1"/>
      <c r="P70" s="1"/>
      <c r="Q70" s="19"/>
      <c r="R70" s="19"/>
    </row>
    <row r="71" spans="1:18" ht="15" x14ac:dyDescent="0.3">
      <c r="A71" s="53"/>
      <c r="B71" s="53"/>
      <c r="C71" s="54"/>
      <c r="D71" s="54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9"/>
      <c r="R71" s="19"/>
    </row>
    <row r="72" spans="1:18" ht="15" x14ac:dyDescent="0.3">
      <c r="A72" s="53"/>
      <c r="B72" s="53"/>
      <c r="C72" s="5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9"/>
      <c r="R72" s="19"/>
    </row>
    <row r="73" spans="1:18" ht="15" x14ac:dyDescent="0.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9"/>
      <c r="R73" s="19"/>
    </row>
    <row r="74" spans="1:18" ht="15" x14ac:dyDescent="0.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9"/>
      <c r="R74" s="19"/>
    </row>
    <row r="75" spans="1:18" ht="15" x14ac:dyDescent="0.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9"/>
      <c r="R75" s="19"/>
    </row>
    <row r="76" spans="1:18" ht="15" x14ac:dyDescent="0.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9"/>
      <c r="R76" s="19"/>
    </row>
    <row r="77" spans="1:18" ht="15" x14ac:dyDescent="0.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</row>
    <row r="78" spans="1:18" ht="15" x14ac:dyDescent="0.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</row>
    <row r="79" spans="1:18" ht="15" x14ac:dyDescent="0.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</row>
    <row r="80" spans="1:18" ht="15" x14ac:dyDescent="0.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</row>
  </sheetData>
  <sheetProtection selectLockedCells="1"/>
  <mergeCells count="5">
    <mergeCell ref="A48:Q48"/>
    <mergeCell ref="A49:Q49"/>
    <mergeCell ref="A3:Q3"/>
    <mergeCell ref="A44:Q44"/>
    <mergeCell ref="A1:Q1"/>
  </mergeCells>
  <conditionalFormatting sqref="B4:O43">
    <cfRule type="cellIs" dxfId="1" priority="54" operator="lessThan">
      <formula>0</formula>
    </cfRule>
    <cfRule type="cellIs" dxfId="0" priority="55" operator="greaterThan">
      <formula>0</formula>
    </cfRule>
  </conditionalFormatting>
  <conditionalFormatting sqref="B46:O46">
    <cfRule type="cellIs" dxfId="17" priority="42" operator="lessThan">
      <formula>0</formula>
    </cfRule>
    <cfRule type="cellIs" dxfId="16" priority="43" operator="greaterThan">
      <formula>0</formula>
    </cfRule>
  </conditionalFormatting>
  <conditionalFormatting sqref="B45:O45">
    <cfRule type="cellIs" dxfId="15" priority="7" operator="lessThan">
      <formula>0</formula>
    </cfRule>
    <cfRule type="cellIs" dxfId="14" priority="8" operator="greaterThan">
      <formula>0</formula>
    </cfRule>
  </conditionalFormatting>
  <conditionalFormatting sqref="B52:O52">
    <cfRule type="cellIs" dxfId="13" priority="1" operator="lessThan">
      <formula>0</formula>
    </cfRule>
    <cfRule type="cellIs" dxfId="12" priority="2" operator="greaterThan">
      <formula>0</formula>
    </cfRule>
  </conditionalFormatting>
  <conditionalFormatting sqref="B51:O5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B50:O50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B54:B60">
    <cfRule type="dataBar" priority="6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{529E5DA2-765B-4FDA-BF70-74140B9CD414}</x14:id>
        </ext>
      </extLst>
    </cfRule>
  </conditionalFormatting>
  <conditionalFormatting sqref="B63:B69">
    <cfRule type="dataBar" priority="6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{4FFC24B7-3287-4C32-A2AA-0E4F0F67E321}</x14:id>
        </ext>
      </extLst>
    </cfRule>
  </conditionalFormatting>
  <pageMargins left="0.7" right="0.7" top="0.75" bottom="0.75" header="0.3" footer="0.3"/>
  <ignoredErrors>
    <ignoredError sqref="P30" formula="1"/>
  </ignoredErrors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9E5DA2-765B-4FDA-BF70-74140B9CD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B54:B60</xm:sqref>
        </x14:conditionalFormatting>
        <x14:conditionalFormatting xmlns:xm="http://schemas.microsoft.com/office/excel/2006/main">
          <x14:cfRule type="dataBar" id="{4FFC24B7-3287-4C32-A2AA-0E4F0F67E3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B63:B69</xm:sqref>
        </x14:conditionalFormatting>
        <x14:conditionalFormatting xmlns:xm="http://schemas.microsoft.com/office/excel/2006/main">
          <x14:cfRule type="iconSet" priority="67" id="{765E152C-8B9F-43FA-81FC-443941CC250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NoIcons" iconId="0"/>
              <x14:cfIcon iconSet="3Symbols" iconId="2"/>
            </x14:iconSet>
          </x14:cfRule>
          <xm:sqref>A43</xm:sqref>
        </x14:conditionalFormatting>
        <x14:conditionalFormatting xmlns:xm="http://schemas.microsoft.com/office/excel/2006/main">
          <x14:cfRule type="iconSet" priority="61" id="{1ABB3398-3FA9-4DB4-B4C5-025678B597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NoIcons" iconId="0"/>
              <x14:cfIcon iconSet="3Symbols" iconId="2"/>
            </x14:iconSet>
          </x14:cfRule>
          <xm:sqref>A42</xm:sqref>
        </x14:conditionalFormatting>
        <x14:conditionalFormatting xmlns:xm="http://schemas.microsoft.com/office/excel/2006/main">
          <x14:cfRule type="iconSet" priority="628" id="{3385ED6F-7042-48A9-8F09-DE7A825483E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NoIcons" iconId="0"/>
              <x14:cfIcon iconSet="3Symbols" iconId="2"/>
            </x14:iconSet>
          </x14:cfRule>
          <xm:sqref>A4:A13</xm:sqref>
        </x14:conditionalFormatting>
        <x14:conditionalFormatting xmlns:xm="http://schemas.microsoft.com/office/excel/2006/main">
          <x14:cfRule type="iconSet" priority="629" id="{381B8D7B-D6F4-4EEB-BEF0-4027008A6A3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NoIcons" iconId="0"/>
              <x14:cfIcon iconSet="3Symbols" iconId="2"/>
            </x14:iconSet>
          </x14:cfRule>
          <xm:sqref>A45:A46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Checkings Register</vt:lpstr>
      <vt:lpstr>Savings Register</vt:lpstr>
      <vt:lpstr>YTD</vt:lpstr>
      <vt:lpstr>ColumnTitle1</vt:lpstr>
      <vt:lpstr>'Checkings Register'!Print_Titles</vt:lpstr>
      <vt:lpstr>'Savings Register'!Print_Titles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Budget Planner</dc:title>
  <dc:creator>www.vertex42.com</dc:creator>
  <dc:description>(c) 2008 Vertex42 LLC. All Rights Reserved.</dc:description>
  <cp:lastModifiedBy>Nicholas Klein</cp:lastModifiedBy>
  <cp:lastPrinted>2018-03-03T21:25:54Z</cp:lastPrinted>
  <dcterms:created xsi:type="dcterms:W3CDTF">2007-10-28T01:07:07Z</dcterms:created>
  <dcterms:modified xsi:type="dcterms:W3CDTF">2021-02-01T14:20:32Z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1.0.3</vt:lpwstr>
  </property>
</Properties>
</file>